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0 共用\006「ホームページ」データ格納\09 収納課\"/>
    </mc:Choice>
  </mc:AlternateContent>
  <bookViews>
    <workbookView xWindow="480" yWindow="90" windowWidth="11370" windowHeight="6915" tabRatio="784" firstSheet="1" activeTab="1"/>
  </bookViews>
  <sheets>
    <sheet name="Sheet2" sheetId="5" state="hidden" r:id="rId1"/>
    <sheet name="任意継続・特例退職被保険者" sheetId="16" r:id="rId2"/>
  </sheets>
  <calcPr calcId="162913"/>
</workbook>
</file>

<file path=xl/calcChain.xml><?xml version="1.0" encoding="utf-8"?>
<calcChain xmlns="http://schemas.openxmlformats.org/spreadsheetml/2006/main">
  <c r="J6" i="16" l="1"/>
  <c r="J32" i="16" l="1"/>
  <c r="I32" i="16"/>
  <c r="H32" i="16"/>
  <c r="C32" i="16"/>
  <c r="K32" i="16" l="1"/>
  <c r="G32" i="16"/>
  <c r="F32" i="16" l="1"/>
  <c r="E32" i="16" s="1"/>
  <c r="J31" i="16"/>
  <c r="H31" i="16"/>
  <c r="C31" i="16"/>
  <c r="J30" i="16"/>
  <c r="H30" i="16"/>
  <c r="C30" i="16"/>
  <c r="J29" i="16"/>
  <c r="H29" i="16"/>
  <c r="C29" i="16"/>
  <c r="J28" i="16"/>
  <c r="H28" i="16"/>
  <c r="C28" i="16"/>
  <c r="J27" i="16"/>
  <c r="H27" i="16"/>
  <c r="C27" i="16"/>
  <c r="J26" i="16"/>
  <c r="H26" i="16"/>
  <c r="C26" i="16"/>
  <c r="J25" i="16"/>
  <c r="H25" i="16"/>
  <c r="C25" i="16"/>
  <c r="J24" i="16"/>
  <c r="H24" i="16"/>
  <c r="C24" i="16"/>
  <c r="J23" i="16"/>
  <c r="H23" i="16"/>
  <c r="C23" i="16"/>
  <c r="J22" i="16"/>
  <c r="H22" i="16"/>
  <c r="C22" i="16"/>
  <c r="J21" i="16"/>
  <c r="H21" i="16"/>
  <c r="C21" i="16"/>
  <c r="J20" i="16"/>
  <c r="H20" i="16"/>
  <c r="C20" i="16"/>
  <c r="J19" i="16"/>
  <c r="H19" i="16"/>
  <c r="C19" i="16"/>
  <c r="J18" i="16"/>
  <c r="H18" i="16"/>
  <c r="C18" i="16"/>
  <c r="J17" i="16"/>
  <c r="H17" i="16"/>
  <c r="C17" i="16"/>
  <c r="J16" i="16"/>
  <c r="H16" i="16"/>
  <c r="C16" i="16"/>
  <c r="J15" i="16"/>
  <c r="H15" i="16"/>
  <c r="C15" i="16"/>
  <c r="J14" i="16"/>
  <c r="H14" i="16"/>
  <c r="C14" i="16"/>
  <c r="J13" i="16"/>
  <c r="H13" i="16"/>
  <c r="C13" i="16"/>
  <c r="J12" i="16"/>
  <c r="H12" i="16"/>
  <c r="C12" i="16"/>
  <c r="J11" i="16"/>
  <c r="H11" i="16"/>
  <c r="C11" i="16"/>
  <c r="J10" i="16"/>
  <c r="H10" i="16"/>
  <c r="C10" i="16"/>
  <c r="J9" i="16"/>
  <c r="H9" i="16"/>
  <c r="C9" i="16"/>
  <c r="J8" i="16"/>
  <c r="H8" i="16"/>
  <c r="C8" i="16"/>
  <c r="J7" i="16"/>
  <c r="H7" i="16"/>
  <c r="C7" i="16"/>
  <c r="H6" i="16"/>
  <c r="C6" i="16"/>
  <c r="G5" i="16"/>
  <c r="I31" i="16" s="1"/>
  <c r="K31" i="16" s="1"/>
  <c r="I6" i="16" l="1"/>
  <c r="K6" i="16" s="1"/>
  <c r="I7" i="16"/>
  <c r="K7" i="16" s="1"/>
  <c r="I8" i="16"/>
  <c r="K8" i="16" s="1"/>
  <c r="I9" i="16"/>
  <c r="K9" i="16" s="1"/>
  <c r="I10" i="16"/>
  <c r="K10" i="16" s="1"/>
  <c r="I11" i="16"/>
  <c r="K11" i="16" s="1"/>
  <c r="I12" i="16"/>
  <c r="K12" i="16" s="1"/>
  <c r="I13" i="16"/>
  <c r="K13" i="16" s="1"/>
  <c r="I14" i="16"/>
  <c r="K14" i="16" s="1"/>
  <c r="I15" i="16"/>
  <c r="K15" i="16" s="1"/>
  <c r="I16" i="16"/>
  <c r="K16" i="16" s="1"/>
  <c r="I17" i="16"/>
  <c r="K17" i="16" s="1"/>
  <c r="I18" i="16"/>
  <c r="K18" i="16" s="1"/>
  <c r="I19" i="16"/>
  <c r="K19" i="16" s="1"/>
  <c r="I20" i="16"/>
  <c r="K20" i="16" s="1"/>
  <c r="I21" i="16"/>
  <c r="K21" i="16" s="1"/>
  <c r="I22" i="16"/>
  <c r="K22" i="16" s="1"/>
  <c r="I23" i="16"/>
  <c r="K23" i="16" s="1"/>
  <c r="I24" i="16"/>
  <c r="K24" i="16" s="1"/>
  <c r="I25" i="16"/>
  <c r="K25" i="16" s="1"/>
  <c r="I26" i="16"/>
  <c r="K26" i="16" s="1"/>
  <c r="I27" i="16"/>
  <c r="K27" i="16" s="1"/>
  <c r="I28" i="16"/>
  <c r="K28" i="16" s="1"/>
  <c r="I29" i="16"/>
  <c r="K29" i="16" s="1"/>
  <c r="I30" i="16"/>
  <c r="K30" i="16" s="1"/>
  <c r="G6" i="16"/>
  <c r="G7" i="16"/>
  <c r="G8" i="16"/>
  <c r="G10" i="16"/>
  <c r="G11" i="16"/>
  <c r="G12" i="16"/>
  <c r="G14" i="16"/>
  <c r="G15" i="16"/>
  <c r="G16" i="16"/>
  <c r="G18" i="16"/>
  <c r="G19" i="16"/>
  <c r="G20" i="16"/>
  <c r="G22" i="16"/>
  <c r="G23" i="16"/>
  <c r="G24" i="16"/>
  <c r="G26" i="16"/>
  <c r="G27" i="16"/>
  <c r="G28" i="16"/>
  <c r="G30" i="16"/>
  <c r="G31" i="16"/>
  <c r="G29" i="16" l="1"/>
  <c r="G25" i="16"/>
  <c r="G21" i="16"/>
  <c r="G17" i="16"/>
  <c r="F17" i="16" s="1"/>
  <c r="E17" i="16" s="1"/>
  <c r="G13" i="16"/>
  <c r="G9" i="16"/>
  <c r="F28" i="16"/>
  <c r="E28" i="16"/>
  <c r="F24" i="16"/>
  <c r="E24" i="16" s="1"/>
  <c r="F20" i="16"/>
  <c r="E20" i="16"/>
  <c r="F16" i="16"/>
  <c r="E16" i="16" s="1"/>
  <c r="F12" i="16"/>
  <c r="E12" i="16" s="1"/>
  <c r="F8" i="16"/>
  <c r="E8" i="16" s="1"/>
  <c r="F31" i="16"/>
  <c r="E31" i="16" s="1"/>
  <c r="F27" i="16"/>
  <c r="E27" i="16" s="1"/>
  <c r="F23" i="16"/>
  <c r="E23" i="16" s="1"/>
  <c r="F19" i="16"/>
  <c r="E19" i="16" s="1"/>
  <c r="F15" i="16"/>
  <c r="E15" i="16" s="1"/>
  <c r="F11" i="16"/>
  <c r="E11" i="16" s="1"/>
  <c r="F7" i="16"/>
  <c r="E7" i="16"/>
  <c r="F30" i="16"/>
  <c r="E30" i="16" s="1"/>
  <c r="F26" i="16"/>
  <c r="E26" i="16" s="1"/>
  <c r="F22" i="16"/>
  <c r="E22" i="16" s="1"/>
  <c r="F18" i="16"/>
  <c r="E18" i="16" s="1"/>
  <c r="F14" i="16"/>
  <c r="E14" i="16" s="1"/>
  <c r="F10" i="16"/>
  <c r="E10" i="16" s="1"/>
  <c r="F6" i="16"/>
  <c r="E6" i="16" s="1"/>
  <c r="F29" i="16"/>
  <c r="E29" i="16"/>
  <c r="F25" i="16"/>
  <c r="E25" i="16" s="1"/>
  <c r="F21" i="16"/>
  <c r="E21" i="16" s="1"/>
  <c r="F13" i="16"/>
  <c r="E13" i="16" s="1"/>
  <c r="F9" i="16"/>
  <c r="E9" i="16" s="1"/>
  <c r="B41" i="5" l="1"/>
  <c r="D41" i="5" s="1"/>
  <c r="B40" i="5"/>
  <c r="D40" i="5" s="1"/>
  <c r="B39" i="5"/>
  <c r="D39" i="5" s="1"/>
  <c r="D38" i="5"/>
  <c r="B38" i="5"/>
  <c r="F38" i="5" s="1"/>
  <c r="D37" i="5"/>
  <c r="B37" i="5"/>
  <c r="D36" i="5"/>
  <c r="B36" i="5"/>
  <c r="F36" i="5" s="1"/>
  <c r="D35" i="5"/>
  <c r="B35" i="5"/>
  <c r="D34" i="5"/>
  <c r="B34" i="5"/>
  <c r="F34" i="5" s="1"/>
  <c r="D33" i="5"/>
  <c r="B33" i="5"/>
  <c r="F33" i="5" l="1"/>
  <c r="F35" i="5"/>
  <c r="F37" i="5"/>
</calcChain>
</file>

<file path=xl/sharedStrings.xml><?xml version="1.0" encoding="utf-8"?>
<sst xmlns="http://schemas.openxmlformats.org/spreadsheetml/2006/main" count="99" uniqueCount="77">
  <si>
    <t>保険料</t>
    <rPh sb="0" eb="3">
      <t>ホケンリョウ</t>
    </rPh>
    <phoneticPr fontId="2"/>
  </si>
  <si>
    <t>調整保険料</t>
    <rPh sb="0" eb="2">
      <t>チョウセイ</t>
    </rPh>
    <rPh sb="2" eb="5">
      <t>ホケンリョウ</t>
    </rPh>
    <phoneticPr fontId="2"/>
  </si>
  <si>
    <t>介護保険料</t>
    <rPh sb="0" eb="2">
      <t>カイゴ</t>
    </rPh>
    <rPh sb="2" eb="5">
      <t>ホケンリョウ</t>
    </rPh>
    <phoneticPr fontId="2"/>
  </si>
  <si>
    <t>料率</t>
    <rPh sb="0" eb="2">
      <t>リョウリツ</t>
    </rPh>
    <phoneticPr fontId="2"/>
  </si>
  <si>
    <t>按分</t>
    <rPh sb="0" eb="2">
      <t>アンブン</t>
    </rPh>
    <phoneticPr fontId="2"/>
  </si>
  <si>
    <t>日額</t>
    <rPh sb="0" eb="2">
      <t>ニチガク</t>
    </rPh>
    <phoneticPr fontId="2"/>
  </si>
  <si>
    <t>)</t>
    <phoneticPr fontId="2"/>
  </si>
  <si>
    <t>介護保険料（定額）</t>
    <rPh sb="0" eb="2">
      <t>カイゴ</t>
    </rPh>
    <rPh sb="2" eb="5">
      <t>ホケンリョウ</t>
    </rPh>
    <rPh sb="6" eb="8">
      <t>テイガク</t>
    </rPh>
    <phoneticPr fontId="2"/>
  </si>
  <si>
    <t>自等級</t>
    <rPh sb="0" eb="1">
      <t>ジ</t>
    </rPh>
    <rPh sb="1" eb="3">
      <t>トウキュウ</t>
    </rPh>
    <phoneticPr fontId="2"/>
  </si>
  <si>
    <t>至等級</t>
    <rPh sb="0" eb="1">
      <t>イタル</t>
    </rPh>
    <rPh sb="1" eb="3">
      <t>トウキュウ</t>
    </rPh>
    <phoneticPr fontId="2"/>
  </si>
  <si>
    <t>/1000)</t>
    <phoneticPr fontId="2"/>
  </si>
  <si>
    <t xml:space="preserve"> （</t>
    <phoneticPr fontId="2"/>
  </si>
  <si>
    <t>/100=</t>
    <phoneticPr fontId="2"/>
  </si>
  <si>
    <t>被保険者</t>
    <rPh sb="0" eb="4">
      <t>ヒホケンシャ</t>
    </rPh>
    <phoneticPr fontId="2"/>
  </si>
  <si>
    <t>健康保険</t>
    <rPh sb="0" eb="2">
      <t>ケンコウ</t>
    </rPh>
    <rPh sb="2" eb="4">
      <t>ホケン</t>
    </rPh>
    <phoneticPr fontId="2"/>
  </si>
  <si>
    <t>介護保険</t>
    <rPh sb="0" eb="2">
      <t>カイゴ</t>
    </rPh>
    <rPh sb="2" eb="4">
      <t>ホケン</t>
    </rPh>
    <phoneticPr fontId="2"/>
  </si>
  <si>
    <t>※   介護保険料率が空欄の</t>
    <rPh sb="4" eb="6">
      <t>カイゴ</t>
    </rPh>
    <rPh sb="6" eb="8">
      <t>ホケン</t>
    </rPh>
    <rPh sb="8" eb="10">
      <t>リョウリツ</t>
    </rPh>
    <rPh sb="11" eb="13">
      <t>クウラン</t>
    </rPh>
    <phoneticPr fontId="2"/>
  </si>
  <si>
    <t xml:space="preserve">      ときは定額をセットします</t>
    <rPh sb="9" eb="11">
      <t>テイガク</t>
    </rPh>
    <phoneticPr fontId="2"/>
  </si>
  <si>
    <t>計</t>
    <rPh sb="0" eb="1">
      <t>ケイ</t>
    </rPh>
    <phoneticPr fontId="2"/>
  </si>
  <si>
    <t xml:space="preserve">  370,000円  〃  395,000円  〃</t>
    <rPh sb="9" eb="10">
      <t>エン</t>
    </rPh>
    <rPh sb="22" eb="23">
      <t>エン</t>
    </rPh>
    <phoneticPr fontId="2"/>
  </si>
  <si>
    <t xml:space="preserve">  350,000円  〃  370,000円  〃</t>
    <rPh sb="9" eb="10">
      <t>エン</t>
    </rPh>
    <rPh sb="22" eb="23">
      <t>エン</t>
    </rPh>
    <phoneticPr fontId="2"/>
  </si>
  <si>
    <t xml:space="preserve">  330,000円  〃  350,000円  〃</t>
    <rPh sb="9" eb="10">
      <t>エン</t>
    </rPh>
    <rPh sb="22" eb="23">
      <t>エン</t>
    </rPh>
    <phoneticPr fontId="2"/>
  </si>
  <si>
    <t xml:space="preserve">  310,000円  〃  330,000円  〃</t>
    <rPh sb="9" eb="10">
      <t>エン</t>
    </rPh>
    <rPh sb="22" eb="23">
      <t>エン</t>
    </rPh>
    <phoneticPr fontId="2"/>
  </si>
  <si>
    <t xml:space="preserve">  290,000円  〃  310,000円  〃</t>
    <rPh sb="9" eb="10">
      <t>エン</t>
    </rPh>
    <rPh sb="22" eb="23">
      <t>エン</t>
    </rPh>
    <phoneticPr fontId="2"/>
  </si>
  <si>
    <t xml:space="preserve">  270,000円  〃  290,000円  〃</t>
    <rPh sb="9" eb="10">
      <t>エン</t>
    </rPh>
    <rPh sb="22" eb="23">
      <t>エン</t>
    </rPh>
    <phoneticPr fontId="2"/>
  </si>
  <si>
    <t xml:space="preserve">  250,000円  〃  270,000円  〃</t>
    <rPh sb="9" eb="10">
      <t>エン</t>
    </rPh>
    <rPh sb="22" eb="23">
      <t>エン</t>
    </rPh>
    <phoneticPr fontId="2"/>
  </si>
  <si>
    <t xml:space="preserve">  230,000円  〃  250,000円  〃</t>
    <rPh sb="9" eb="10">
      <t>エン</t>
    </rPh>
    <rPh sb="22" eb="23">
      <t>エン</t>
    </rPh>
    <phoneticPr fontId="2"/>
  </si>
  <si>
    <t xml:space="preserve">  210,000円  〃  230,000円  〃</t>
    <rPh sb="9" eb="10">
      <t>エン</t>
    </rPh>
    <rPh sb="22" eb="23">
      <t>エン</t>
    </rPh>
    <phoneticPr fontId="2"/>
  </si>
  <si>
    <t xml:space="preserve">  195,000円  〃  210,000円  〃</t>
    <rPh sb="9" eb="10">
      <t>エン</t>
    </rPh>
    <rPh sb="22" eb="23">
      <t>エン</t>
    </rPh>
    <phoneticPr fontId="2"/>
  </si>
  <si>
    <t xml:space="preserve">  185,000円  〃  195,000円  〃</t>
    <rPh sb="9" eb="10">
      <t>エン</t>
    </rPh>
    <rPh sb="22" eb="23">
      <t>エン</t>
    </rPh>
    <phoneticPr fontId="2"/>
  </si>
  <si>
    <t xml:space="preserve">  175,000円  〃  185,000円  〃</t>
    <rPh sb="9" eb="10">
      <t>エン</t>
    </rPh>
    <rPh sb="22" eb="23">
      <t>エン</t>
    </rPh>
    <phoneticPr fontId="2"/>
  </si>
  <si>
    <t xml:space="preserve">  165,000円  〃  175,000円  〃</t>
    <rPh sb="9" eb="10">
      <t>エン</t>
    </rPh>
    <rPh sb="22" eb="23">
      <t>エン</t>
    </rPh>
    <phoneticPr fontId="2"/>
  </si>
  <si>
    <t xml:space="preserve">  155,000円  〃  165,000円  〃</t>
    <rPh sb="9" eb="10">
      <t>エン</t>
    </rPh>
    <rPh sb="22" eb="23">
      <t>エン</t>
    </rPh>
    <phoneticPr fontId="2"/>
  </si>
  <si>
    <t xml:space="preserve">  146,000円  〃  155,000円  〃</t>
    <rPh sb="9" eb="10">
      <t>エン</t>
    </rPh>
    <rPh sb="22" eb="23">
      <t>エン</t>
    </rPh>
    <phoneticPr fontId="2"/>
  </si>
  <si>
    <t xml:space="preserve">  138,000円  〃  146,000円  〃</t>
    <rPh sb="9" eb="10">
      <t>エン</t>
    </rPh>
    <rPh sb="22" eb="23">
      <t>エン</t>
    </rPh>
    <phoneticPr fontId="2"/>
  </si>
  <si>
    <t xml:space="preserve">  130,000円  〃  138,000円  〃</t>
    <rPh sb="9" eb="10">
      <t>エン</t>
    </rPh>
    <rPh sb="22" eb="23">
      <t>エン</t>
    </rPh>
    <phoneticPr fontId="2"/>
  </si>
  <si>
    <t xml:space="preserve">  122,000円  〃  130,000円  〃</t>
    <rPh sb="9" eb="10">
      <t>エン</t>
    </rPh>
    <rPh sb="22" eb="23">
      <t>エン</t>
    </rPh>
    <phoneticPr fontId="2"/>
  </si>
  <si>
    <t xml:space="preserve">  114,000円  〃  122,000円  〃</t>
    <rPh sb="9" eb="10">
      <t>エン</t>
    </rPh>
    <rPh sb="22" eb="23">
      <t>エン</t>
    </rPh>
    <phoneticPr fontId="2"/>
  </si>
  <si>
    <t xml:space="preserve">  107,000円  〃  114,000円  〃</t>
    <rPh sb="9" eb="10">
      <t>エン</t>
    </rPh>
    <rPh sb="22" eb="23">
      <t>エン</t>
    </rPh>
    <phoneticPr fontId="2"/>
  </si>
  <si>
    <t xml:space="preserve">  101,000円　〃  107,000円　〃</t>
    <rPh sb="9" eb="10">
      <t>エン</t>
    </rPh>
    <rPh sb="21" eb="22">
      <t>エン</t>
    </rPh>
    <phoneticPr fontId="2"/>
  </si>
  <si>
    <t xml:space="preserve"> 　 93,000円  〃  101,000円  〃</t>
    <rPh sb="9" eb="10">
      <t>エン</t>
    </rPh>
    <rPh sb="22" eb="23">
      <t>エン</t>
    </rPh>
    <phoneticPr fontId="2"/>
  </si>
  <si>
    <t xml:space="preserve"> 　 73,000円  〃   83,000円  〃</t>
    <rPh sb="9" eb="10">
      <t>エン</t>
    </rPh>
    <rPh sb="22" eb="23">
      <t>エン</t>
    </rPh>
    <phoneticPr fontId="2"/>
  </si>
  <si>
    <t xml:space="preserve">  　83,000円  〃   93,000円  〃</t>
    <rPh sb="9" eb="10">
      <t>エン</t>
    </rPh>
    <rPh sb="22" eb="23">
      <t>エン</t>
    </rPh>
    <phoneticPr fontId="2"/>
  </si>
  <si>
    <t xml:space="preserve"> 　 63,000円以上 73,000円未満</t>
    <rPh sb="9" eb="10">
      <t>エン</t>
    </rPh>
    <rPh sb="10" eb="12">
      <t>イジョウ</t>
    </rPh>
    <rPh sb="19" eb="20">
      <t>エン</t>
    </rPh>
    <rPh sb="20" eb="22">
      <t>ミマン</t>
    </rPh>
    <phoneticPr fontId="2"/>
  </si>
  <si>
    <t>特定</t>
    <rPh sb="0" eb="2">
      <t>トクテイ</t>
    </rPh>
    <phoneticPr fontId="2"/>
  </si>
  <si>
    <t>基本</t>
    <rPh sb="0" eb="2">
      <t>キホン</t>
    </rPh>
    <phoneticPr fontId="2"/>
  </si>
  <si>
    <t>特定保険料</t>
    <rPh sb="0" eb="2">
      <t>トクテイ</t>
    </rPh>
    <rPh sb="2" eb="5">
      <t>ホケンリョウ</t>
    </rPh>
    <phoneticPr fontId="2"/>
  </si>
  <si>
    <t xml:space="preserve">  前納割引率</t>
    <rPh sb="2" eb="4">
      <t>ゼンノウ</t>
    </rPh>
    <rPh sb="4" eb="6">
      <t>ワリビキ</t>
    </rPh>
    <rPh sb="6" eb="7">
      <t>リツ</t>
    </rPh>
    <phoneticPr fontId="2"/>
  </si>
  <si>
    <t>1ヶ月</t>
    <rPh sb="2" eb="3">
      <t>ゲツ</t>
    </rPh>
    <phoneticPr fontId="2"/>
  </si>
  <si>
    <t>2ヶ月</t>
    <phoneticPr fontId="2"/>
  </si>
  <si>
    <t>3ヶ月</t>
    <rPh sb="2" eb="3">
      <t>ゲツ</t>
    </rPh>
    <phoneticPr fontId="2"/>
  </si>
  <si>
    <t>4ヶ月</t>
  </si>
  <si>
    <t>5ヶ月</t>
    <rPh sb="2" eb="3">
      <t>ゲツ</t>
    </rPh>
    <phoneticPr fontId="2"/>
  </si>
  <si>
    <t>6ヶ月</t>
  </si>
  <si>
    <t>7ヶ月</t>
    <rPh sb="2" eb="3">
      <t>ゲツ</t>
    </rPh>
    <phoneticPr fontId="2"/>
  </si>
  <si>
    <t>8ヶ月</t>
  </si>
  <si>
    <t>9ヶ月</t>
    <rPh sb="2" eb="3">
      <t>ゲツ</t>
    </rPh>
    <phoneticPr fontId="2"/>
  </si>
  <si>
    <t>10ヶ月</t>
  </si>
  <si>
    <t>11ヶ月</t>
    <rPh sb="3" eb="4">
      <t>ゲツ</t>
    </rPh>
    <phoneticPr fontId="2"/>
  </si>
  <si>
    <t>12ヶ月</t>
  </si>
  <si>
    <t>等級</t>
    <rPh sb="0" eb="2">
      <t>トウキュウ</t>
    </rPh>
    <phoneticPr fontId="2"/>
  </si>
  <si>
    <t>退職時の　　　　　　　　標準報酬</t>
    <phoneticPr fontId="2"/>
  </si>
  <si>
    <t>報酬月額</t>
    <phoneticPr fontId="2"/>
  </si>
  <si>
    <t>一般保険料</t>
    <rPh sb="0" eb="2">
      <t>イッパン</t>
    </rPh>
    <rPh sb="2" eb="5">
      <t>ホケンリョウ</t>
    </rPh>
    <phoneticPr fontId="2"/>
  </si>
  <si>
    <t>調整保険料</t>
  </si>
  <si>
    <t>健康保険料計</t>
    <rPh sb="0" eb="2">
      <t>ケンコウ</t>
    </rPh>
    <rPh sb="2" eb="5">
      <t>ホケンリョウ</t>
    </rPh>
    <phoneticPr fontId="2"/>
  </si>
  <si>
    <t>介護保険料</t>
  </si>
  <si>
    <t>合計</t>
    <phoneticPr fontId="2"/>
  </si>
  <si>
    <t>基本保険料</t>
    <rPh sb="0" eb="2">
      <t>キホン</t>
    </rPh>
    <rPh sb="2" eb="5">
      <t>ホケンリョウ</t>
    </rPh>
    <phoneticPr fontId="2"/>
  </si>
  <si>
    <t>任意継続被保険者の保険料額</t>
    <phoneticPr fontId="2"/>
  </si>
  <si>
    <t>特例退職被保険者の保険料額</t>
    <rPh sb="0" eb="2">
      <t>トクレイ</t>
    </rPh>
    <rPh sb="2" eb="4">
      <t>タイショク</t>
    </rPh>
    <rPh sb="4" eb="8">
      <t>ヒホケンシャ</t>
    </rPh>
    <rPh sb="9" eb="12">
      <t>ホケンリョウ</t>
    </rPh>
    <rPh sb="12" eb="13">
      <t>ガク</t>
    </rPh>
    <phoneticPr fontId="2"/>
  </si>
  <si>
    <t>63,000円未満</t>
    <rPh sb="6" eb="7">
      <t>エン</t>
    </rPh>
    <rPh sb="7" eb="9">
      <t>ミマン</t>
    </rPh>
    <phoneticPr fontId="2"/>
  </si>
  <si>
    <t>395,000円 以上</t>
    <rPh sb="7" eb="8">
      <t>エン</t>
    </rPh>
    <rPh sb="9" eb="11">
      <t>イジョウ</t>
    </rPh>
    <phoneticPr fontId="2"/>
  </si>
  <si>
    <t>※　任意継続被保険者の等級は1等級から27等級までとなります。　</t>
    <rPh sb="2" eb="4">
      <t>ニンイ</t>
    </rPh>
    <rPh sb="4" eb="6">
      <t>ケイゾク</t>
    </rPh>
    <rPh sb="6" eb="10">
      <t>ヒホケンシャ</t>
    </rPh>
    <rPh sb="11" eb="13">
      <t>トウキュウ</t>
    </rPh>
    <rPh sb="15" eb="17">
      <t>トウキュウ</t>
    </rPh>
    <rPh sb="21" eb="23">
      <t>トウキュウ</t>
    </rPh>
    <phoneticPr fontId="2"/>
  </si>
  <si>
    <t>令和5年4月1日適用</t>
    <rPh sb="0" eb="2">
      <t>レイワ</t>
    </rPh>
    <phoneticPr fontId="2"/>
  </si>
  <si>
    <t>令和５年度　　任意継続および特例退職被保険者の健康保険標準報酬月額保険料額表</t>
    <rPh sb="0" eb="2">
      <t>レイワ</t>
    </rPh>
    <rPh sb="3" eb="5">
      <t>ネンド</t>
    </rPh>
    <rPh sb="7" eb="9">
      <t>ニンイ</t>
    </rPh>
    <rPh sb="9" eb="11">
      <t>ケイゾク</t>
    </rPh>
    <rPh sb="14" eb="16">
      <t>トクレイ</t>
    </rPh>
    <rPh sb="16" eb="18">
      <t>タイショク</t>
    </rPh>
    <rPh sb="19" eb="22">
      <t>ホケンシャ</t>
    </rPh>
    <phoneticPr fontId="2"/>
  </si>
  <si>
    <t>※　特例退職被保険者の等級は5等級から20等級までとなります。　</t>
    <rPh sb="2" eb="4">
      <t>トクレイ</t>
    </rPh>
    <rPh sb="4" eb="6">
      <t>タイショク</t>
    </rPh>
    <rPh sb="11" eb="13">
      <t>トウキュウ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</si>
</sst>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0000"/>
    <numFmt numFmtId="179" formatCode="0.0"/>
    <numFmt numFmtId="180" formatCode="0.0_ "/>
    <numFmt numFmtId="181" formatCode="#,##0.0;[Red]\-#,##0.0"/>
    <numFmt numFmtId="182" formatCode="#,##0\ ;[Red]\-#,##0"/>
    <numFmt numFmtId="183" formatCode="#,##0\ \ ;[Red]\-#,##0"/>
    <numFmt numFmtId="184" formatCode="#,##0\ \ \ \ ;[Red]\-#,##0"/>
    <numFmt numFmtId="185" formatCode="#,##0\ \ \ ;[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0"/>
      <name val="ＭＳ Ｐゴシック"/>
      <family val="3"/>
      <charset val="128"/>
    </font>
    <font>
      <b/>
      <sz val="20"/>
      <name val="ＭＳ Ｐゴシック"/>
      <family val="3"/>
      <charset val="128"/>
    </font>
    <font>
      <b/>
      <sz val="14"/>
      <name val="ＭＳ Ｐゴシック"/>
      <family val="3"/>
      <charset val="128"/>
    </font>
    <font>
      <b/>
      <sz val="16"/>
      <color indexed="18"/>
      <name val="ＭＳ Ｐゴシック"/>
      <family val="3"/>
      <charset val="128"/>
    </font>
    <font>
      <b/>
      <sz val="16"/>
      <color indexed="12"/>
      <name val="ＭＳ Ｐゴシック"/>
      <family val="3"/>
      <charset val="128"/>
    </font>
    <font>
      <b/>
      <i/>
      <sz val="16"/>
      <color indexed="18"/>
      <name val="ＭＳ Ｐゴシック"/>
      <family val="3"/>
      <charset val="128"/>
    </font>
    <font>
      <b/>
      <i/>
      <sz val="16"/>
      <color indexed="12"/>
      <name val="ＭＳ Ｐゴシック"/>
      <family val="3"/>
      <charset val="128"/>
    </font>
    <font>
      <sz val="16"/>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67">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73">
    <xf numFmtId="0" fontId="0" fillId="0" borderId="0" xfId="0"/>
    <xf numFmtId="0" fontId="0" fillId="2" borderId="5" xfId="0" applyFill="1" applyBorder="1"/>
    <xf numFmtId="0" fontId="0" fillId="0" borderId="0" xfId="0" applyFill="1" applyBorder="1"/>
    <xf numFmtId="3" fontId="0" fillId="2" borderId="5" xfId="0" applyNumberFormat="1" applyFill="1" applyBorder="1" applyAlignment="1">
      <alignment horizontal="center"/>
    </xf>
    <xf numFmtId="3" fontId="0" fillId="2" borderId="5" xfId="0" applyNumberFormat="1" applyFill="1" applyBorder="1"/>
    <xf numFmtId="0" fontId="0" fillId="0" borderId="0" xfId="0" quotePrefix="1"/>
    <xf numFmtId="0" fontId="0" fillId="2" borderId="10" xfId="0" applyFill="1" applyBorder="1"/>
    <xf numFmtId="0" fontId="0" fillId="3" borderId="12" xfId="0" applyFill="1" applyBorder="1"/>
    <xf numFmtId="0" fontId="0" fillId="3" borderId="5" xfId="0" applyFill="1" applyBorder="1"/>
    <xf numFmtId="176" fontId="0" fillId="4" borderId="5" xfId="0" applyNumberFormat="1" applyFill="1" applyBorder="1" applyAlignment="1">
      <alignment shrinkToFit="1"/>
    </xf>
    <xf numFmtId="176" fontId="0" fillId="0" borderId="0" xfId="0" applyNumberFormat="1" applyFill="1" applyBorder="1"/>
    <xf numFmtId="0" fontId="0" fillId="2" borderId="5" xfId="0" applyFill="1" applyBorder="1" applyAlignment="1">
      <alignment horizontal="center"/>
    </xf>
    <xf numFmtId="0" fontId="0" fillId="0" borderId="0" xfId="0" applyAlignment="1">
      <alignment horizontal="center"/>
    </xf>
    <xf numFmtId="0" fontId="1" fillId="0" borderId="0" xfId="1"/>
    <xf numFmtId="0" fontId="7" fillId="0" borderId="0" xfId="0" applyFont="1" applyFill="1" applyAlignment="1">
      <alignment horizontal="left" vertical="top"/>
    </xf>
    <xf numFmtId="0" fontId="7" fillId="0" borderId="0" xfId="0" applyFont="1" applyAlignment="1">
      <alignment horizontal="center" vertical="top"/>
    </xf>
    <xf numFmtId="0" fontId="7" fillId="0" borderId="0" xfId="0" applyFont="1" applyBorder="1" applyAlignment="1" applyProtection="1">
      <alignment horizontal="center"/>
      <protection locked="0"/>
    </xf>
    <xf numFmtId="38" fontId="7" fillId="0" borderId="0" xfId="2" applyNumberFormat="1" applyFont="1" applyFill="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xf>
    <xf numFmtId="180" fontId="7" fillId="0" borderId="31" xfId="0" applyNumberFormat="1" applyFont="1" applyBorder="1" applyAlignment="1">
      <alignment horizontal="center" vertical="center"/>
    </xf>
    <xf numFmtId="181" fontId="7" fillId="0" borderId="45" xfId="2" applyNumberFormat="1" applyFont="1" applyFill="1" applyBorder="1" applyAlignment="1">
      <alignment horizontal="center" vertical="center"/>
    </xf>
    <xf numFmtId="180" fontId="7" fillId="0" borderId="17" xfId="0" applyNumberFormat="1" applyFont="1" applyBorder="1" applyAlignment="1">
      <alignment horizontal="center" vertical="center"/>
    </xf>
    <xf numFmtId="183" fontId="4" fillId="5" borderId="25" xfId="2" applyNumberFormat="1" applyFont="1" applyFill="1" applyBorder="1" applyAlignment="1">
      <alignment horizontal="right"/>
    </xf>
    <xf numFmtId="183" fontId="4" fillId="5" borderId="49" xfId="2" applyNumberFormat="1" applyFont="1" applyFill="1" applyBorder="1" applyAlignment="1">
      <alignment horizontal="right"/>
    </xf>
    <xf numFmtId="183" fontId="4" fillId="5" borderId="50" xfId="2" applyNumberFormat="1" applyFont="1" applyFill="1" applyBorder="1" applyAlignment="1">
      <alignment horizontal="right"/>
    </xf>
    <xf numFmtId="184" fontId="4" fillId="5" borderId="51" xfId="2" applyNumberFormat="1" applyFont="1" applyFill="1" applyBorder="1" applyAlignment="1">
      <alignment horizontal="right"/>
    </xf>
    <xf numFmtId="185" fontId="10" fillId="5" borderId="52" xfId="1" applyNumberFormat="1" applyFont="1" applyFill="1" applyBorder="1" applyAlignment="1">
      <alignment horizontal="right"/>
    </xf>
    <xf numFmtId="185" fontId="4" fillId="5" borderId="53" xfId="2" applyNumberFormat="1" applyFont="1" applyFill="1" applyBorder="1" applyAlignment="1">
      <alignment horizontal="right"/>
    </xf>
    <xf numFmtId="185" fontId="11" fillId="5" borderId="54" xfId="1" applyNumberFormat="1" applyFont="1" applyFill="1" applyBorder="1" applyAlignment="1">
      <alignment horizontal="right"/>
    </xf>
    <xf numFmtId="0" fontId="12" fillId="5" borderId="7" xfId="1" applyFont="1" applyFill="1" applyBorder="1" applyAlignment="1"/>
    <xf numFmtId="183" fontId="4" fillId="5" borderId="27" xfId="2" applyNumberFormat="1" applyFont="1" applyFill="1" applyBorder="1" applyAlignment="1">
      <alignment horizontal="right"/>
    </xf>
    <xf numFmtId="183" fontId="4" fillId="5" borderId="19" xfId="2" applyNumberFormat="1" applyFont="1" applyFill="1" applyBorder="1" applyAlignment="1">
      <alignment horizontal="right"/>
    </xf>
    <xf numFmtId="183" fontId="4" fillId="5" borderId="21" xfId="2" applyNumberFormat="1" applyFont="1" applyFill="1" applyBorder="1" applyAlignment="1">
      <alignment horizontal="right"/>
    </xf>
    <xf numFmtId="184" fontId="4" fillId="5" borderId="41" xfId="2" applyNumberFormat="1" applyFont="1" applyFill="1" applyBorder="1" applyAlignment="1">
      <alignment horizontal="right"/>
    </xf>
    <xf numFmtId="185" fontId="10" fillId="5" borderId="55" xfId="1" applyNumberFormat="1" applyFont="1" applyFill="1" applyBorder="1" applyAlignment="1">
      <alignment horizontal="right"/>
    </xf>
    <xf numFmtId="185" fontId="4" fillId="5" borderId="23" xfId="2" applyNumberFormat="1" applyFont="1" applyFill="1" applyBorder="1" applyAlignment="1">
      <alignment horizontal="right"/>
    </xf>
    <xf numFmtId="185" fontId="11" fillId="5" borderId="13" xfId="1" applyNumberFormat="1" applyFont="1" applyFill="1" applyBorder="1" applyAlignment="1">
      <alignment horizontal="right"/>
    </xf>
    <xf numFmtId="0" fontId="12" fillId="5" borderId="1" xfId="1" applyFont="1" applyFill="1" applyBorder="1" applyAlignment="1"/>
    <xf numFmtId="183" fontId="4" fillId="5" borderId="56" xfId="2" applyNumberFormat="1" applyFont="1" applyFill="1" applyBorder="1" applyAlignment="1">
      <alignment horizontal="right"/>
    </xf>
    <xf numFmtId="183" fontId="4" fillId="5" borderId="28" xfId="2" applyNumberFormat="1" applyFont="1" applyFill="1" applyBorder="1" applyAlignment="1">
      <alignment horizontal="right"/>
    </xf>
    <xf numFmtId="183" fontId="4" fillId="5" borderId="2" xfId="2" applyNumberFormat="1" applyFont="1" applyFill="1" applyBorder="1" applyAlignment="1">
      <alignment horizontal="right"/>
    </xf>
    <xf numFmtId="184" fontId="4" fillId="5" borderId="57" xfId="2" applyNumberFormat="1" applyFont="1" applyFill="1" applyBorder="1" applyAlignment="1">
      <alignment horizontal="right"/>
    </xf>
    <xf numFmtId="185" fontId="10" fillId="5" borderId="42" xfId="1" applyNumberFormat="1" applyFont="1" applyFill="1" applyBorder="1" applyAlignment="1">
      <alignment horizontal="right"/>
    </xf>
    <xf numFmtId="185" fontId="4" fillId="5" borderId="0" xfId="2" applyNumberFormat="1" applyFont="1" applyFill="1" applyBorder="1" applyAlignment="1">
      <alignment horizontal="right"/>
    </xf>
    <xf numFmtId="185" fontId="11" fillId="5" borderId="43" xfId="1" applyNumberFormat="1" applyFont="1" applyFill="1" applyBorder="1" applyAlignment="1">
      <alignment horizontal="right"/>
    </xf>
    <xf numFmtId="0" fontId="12" fillId="5" borderId="1" xfId="1" applyFont="1" applyFill="1" applyBorder="1" applyAlignment="1">
      <alignment wrapText="1"/>
    </xf>
    <xf numFmtId="183" fontId="4" fillId="5" borderId="24" xfId="2" applyNumberFormat="1" applyFont="1" applyFill="1" applyBorder="1" applyAlignment="1">
      <alignment horizontal="right"/>
    </xf>
    <xf numFmtId="183" fontId="4" fillId="5" borderId="10" xfId="2" applyNumberFormat="1" applyFont="1" applyFill="1" applyBorder="1" applyAlignment="1">
      <alignment horizontal="right"/>
    </xf>
    <xf numFmtId="183" fontId="4" fillId="5" borderId="11" xfId="2" applyNumberFormat="1" applyFont="1" applyFill="1" applyBorder="1" applyAlignment="1">
      <alignment horizontal="right"/>
    </xf>
    <xf numFmtId="184" fontId="4" fillId="5" borderId="62" xfId="2" applyNumberFormat="1" applyFont="1" applyFill="1" applyBorder="1" applyAlignment="1">
      <alignment horizontal="right"/>
    </xf>
    <xf numFmtId="185" fontId="10" fillId="5" borderId="63" xfId="1" applyNumberFormat="1" applyFont="1" applyFill="1" applyBorder="1" applyAlignment="1">
      <alignment horizontal="right"/>
    </xf>
    <xf numFmtId="185" fontId="4" fillId="5" borderId="3" xfId="2" applyNumberFormat="1" applyFont="1" applyFill="1" applyBorder="1" applyAlignment="1">
      <alignment horizontal="right"/>
    </xf>
    <xf numFmtId="185" fontId="11" fillId="5" borderId="64" xfId="1" applyNumberFormat="1" applyFont="1" applyFill="1" applyBorder="1" applyAlignment="1">
      <alignment horizontal="right"/>
    </xf>
    <xf numFmtId="183" fontId="4" fillId="5" borderId="58" xfId="2" applyNumberFormat="1" applyFont="1" applyFill="1" applyBorder="1" applyAlignment="1">
      <alignment horizontal="right"/>
    </xf>
    <xf numFmtId="183" fontId="4" fillId="5" borderId="59" xfId="2" applyNumberFormat="1" applyFont="1" applyFill="1" applyBorder="1" applyAlignment="1">
      <alignment horizontal="right"/>
    </xf>
    <xf numFmtId="183" fontId="4" fillId="5" borderId="60" xfId="2" applyNumberFormat="1" applyFont="1" applyFill="1" applyBorder="1" applyAlignment="1">
      <alignment horizontal="right"/>
    </xf>
    <xf numFmtId="184" fontId="4" fillId="5" borderId="61" xfId="2" applyNumberFormat="1" applyFont="1" applyFill="1" applyBorder="1" applyAlignment="1">
      <alignment horizontal="right"/>
    </xf>
    <xf numFmtId="185" fontId="10" fillId="5" borderId="46" xfId="1" applyNumberFormat="1" applyFont="1" applyFill="1" applyBorder="1" applyAlignment="1">
      <alignment horizontal="right"/>
    </xf>
    <xf numFmtId="185" fontId="4" fillId="5" borderId="32" xfId="2" applyNumberFormat="1" applyFont="1" applyFill="1" applyBorder="1" applyAlignment="1">
      <alignment horizontal="right"/>
    </xf>
    <xf numFmtId="185" fontId="11" fillId="5" borderId="47" xfId="1" applyNumberFormat="1" applyFont="1" applyFill="1" applyBorder="1" applyAlignment="1">
      <alignment horizontal="right"/>
    </xf>
    <xf numFmtId="0" fontId="12" fillId="5" borderId="48" xfId="1" applyFont="1" applyFill="1" applyBorder="1" applyAlignment="1">
      <alignment wrapText="1"/>
    </xf>
    <xf numFmtId="0" fontId="3" fillId="0" borderId="0" xfId="0" applyFont="1" applyAlignment="1">
      <alignment horizontal="center"/>
    </xf>
    <xf numFmtId="0" fontId="4" fillId="0" borderId="0" xfId="0" applyFont="1" applyAlignment="1">
      <alignment horizontal="center"/>
    </xf>
    <xf numFmtId="0" fontId="12" fillId="0" borderId="0" xfId="0" applyFont="1" applyAlignment="1">
      <alignment horizontal="center"/>
    </xf>
    <xf numFmtId="183" fontId="4" fillId="6" borderId="25" xfId="2" applyNumberFormat="1" applyFont="1" applyFill="1" applyBorder="1" applyAlignment="1">
      <alignment horizontal="right"/>
    </xf>
    <xf numFmtId="183" fontId="4" fillId="6" borderId="49" xfId="2" applyNumberFormat="1" applyFont="1" applyFill="1" applyBorder="1" applyAlignment="1">
      <alignment horizontal="right"/>
    </xf>
    <xf numFmtId="183" fontId="4" fillId="6" borderId="50" xfId="2" applyNumberFormat="1" applyFont="1" applyFill="1" applyBorder="1" applyAlignment="1">
      <alignment horizontal="right"/>
    </xf>
    <xf numFmtId="184" fontId="4" fillId="6" borderId="51" xfId="2" applyNumberFormat="1" applyFont="1" applyFill="1" applyBorder="1" applyAlignment="1">
      <alignment horizontal="right"/>
    </xf>
    <xf numFmtId="185" fontId="10" fillId="6" borderId="52" xfId="1" applyNumberFormat="1" applyFont="1" applyFill="1" applyBorder="1" applyAlignment="1">
      <alignment horizontal="right"/>
    </xf>
    <xf numFmtId="185" fontId="4" fillId="6" borderId="53" xfId="2" applyNumberFormat="1" applyFont="1" applyFill="1" applyBorder="1" applyAlignment="1">
      <alignment horizontal="right"/>
    </xf>
    <xf numFmtId="185" fontId="11" fillId="6" borderId="54" xfId="1" applyNumberFormat="1" applyFont="1" applyFill="1" applyBorder="1" applyAlignment="1">
      <alignment horizontal="right"/>
    </xf>
    <xf numFmtId="183" fontId="4" fillId="6" borderId="27" xfId="2" applyNumberFormat="1" applyFont="1" applyFill="1" applyBorder="1" applyAlignment="1">
      <alignment horizontal="right"/>
    </xf>
    <xf numFmtId="183" fontId="4" fillId="6" borderId="19" xfId="2" applyNumberFormat="1" applyFont="1" applyFill="1" applyBorder="1" applyAlignment="1">
      <alignment horizontal="right"/>
    </xf>
    <xf numFmtId="183" fontId="4" fillId="6" borderId="21" xfId="2" applyNumberFormat="1" applyFont="1" applyFill="1" applyBorder="1" applyAlignment="1">
      <alignment horizontal="right"/>
    </xf>
    <xf numFmtId="184" fontId="4" fillId="6" borderId="41" xfId="2" applyNumberFormat="1" applyFont="1" applyFill="1" applyBorder="1" applyAlignment="1">
      <alignment horizontal="right"/>
    </xf>
    <xf numFmtId="185" fontId="10" fillId="6" borderId="55" xfId="1" applyNumberFormat="1" applyFont="1" applyFill="1" applyBorder="1" applyAlignment="1">
      <alignment horizontal="right"/>
    </xf>
    <xf numFmtId="185" fontId="4" fillId="6" borderId="23" xfId="2" applyNumberFormat="1" applyFont="1" applyFill="1" applyBorder="1" applyAlignment="1">
      <alignment horizontal="right"/>
    </xf>
    <xf numFmtId="185" fontId="11" fillId="6" borderId="13" xfId="1" applyNumberFormat="1" applyFont="1" applyFill="1" applyBorder="1" applyAlignment="1">
      <alignment horizontal="right"/>
    </xf>
    <xf numFmtId="183" fontId="4" fillId="6" borderId="58" xfId="2" applyNumberFormat="1" applyFont="1" applyFill="1" applyBorder="1" applyAlignment="1">
      <alignment horizontal="right"/>
    </xf>
    <xf numFmtId="183" fontId="4" fillId="6" borderId="59" xfId="2" applyNumberFormat="1" applyFont="1" applyFill="1" applyBorder="1" applyAlignment="1">
      <alignment horizontal="right"/>
    </xf>
    <xf numFmtId="183" fontId="4" fillId="6" borderId="60" xfId="2" applyNumberFormat="1" applyFont="1" applyFill="1" applyBorder="1" applyAlignment="1">
      <alignment horizontal="right"/>
    </xf>
    <xf numFmtId="184" fontId="4" fillId="6" borderId="61" xfId="2" applyNumberFormat="1" applyFont="1" applyFill="1" applyBorder="1" applyAlignment="1">
      <alignment horizontal="right"/>
    </xf>
    <xf numFmtId="185" fontId="10" fillId="6" borderId="46" xfId="1" applyNumberFormat="1" applyFont="1" applyFill="1" applyBorder="1" applyAlignment="1">
      <alignment horizontal="right"/>
    </xf>
    <xf numFmtId="185" fontId="4" fillId="6" borderId="32" xfId="2" applyNumberFormat="1" applyFont="1" applyFill="1" applyBorder="1" applyAlignment="1">
      <alignment horizontal="right"/>
    </xf>
    <xf numFmtId="185" fontId="11" fillId="6" borderId="47" xfId="1" applyNumberFormat="1" applyFont="1" applyFill="1" applyBorder="1" applyAlignment="1">
      <alignment horizontal="right"/>
    </xf>
    <xf numFmtId="0" fontId="4" fillId="5" borderId="25" xfId="0" applyFont="1" applyFill="1" applyBorder="1" applyAlignment="1">
      <alignment horizontal="center"/>
    </xf>
    <xf numFmtId="182" fontId="4" fillId="5" borderId="26" xfId="2" applyNumberFormat="1" applyFont="1" applyFill="1" applyBorder="1" applyAlignment="1">
      <alignment horizontal="right"/>
    </xf>
    <xf numFmtId="182" fontId="4" fillId="5" borderId="26" xfId="0" applyNumberFormat="1" applyFont="1" applyFill="1" applyBorder="1" applyAlignment="1">
      <alignment shrinkToFit="1"/>
    </xf>
    <xf numFmtId="0" fontId="4" fillId="5" borderId="33" xfId="0" applyFont="1" applyFill="1" applyBorder="1" applyAlignment="1">
      <alignment horizontal="center" shrinkToFit="1"/>
    </xf>
    <xf numFmtId="0" fontId="4" fillId="5" borderId="24" xfId="0" applyFont="1" applyFill="1" applyBorder="1" applyAlignment="1">
      <alignment horizontal="center"/>
    </xf>
    <xf numFmtId="182" fontId="4" fillId="5" borderId="5" xfId="2" applyNumberFormat="1" applyFont="1" applyFill="1" applyBorder="1" applyAlignment="1">
      <alignment horizontal="right"/>
    </xf>
    <xf numFmtId="182" fontId="4" fillId="5" borderId="5" xfId="0" applyNumberFormat="1" applyFont="1" applyFill="1" applyBorder="1" applyAlignment="1">
      <alignment shrinkToFit="1"/>
    </xf>
    <xf numFmtId="0" fontId="4" fillId="5" borderId="4" xfId="0" applyFont="1" applyFill="1" applyBorder="1" applyAlignment="1">
      <alignment shrinkToFit="1"/>
    </xf>
    <xf numFmtId="0" fontId="4" fillId="5" borderId="30" xfId="0" applyFont="1" applyFill="1" applyBorder="1" applyAlignment="1">
      <alignment horizontal="center"/>
    </xf>
    <xf numFmtId="182" fontId="4" fillId="5" borderId="29" xfId="2" applyNumberFormat="1" applyFont="1" applyFill="1" applyBorder="1" applyAlignment="1">
      <alignment horizontal="right"/>
    </xf>
    <xf numFmtId="182" fontId="4" fillId="5" borderId="29" xfId="0" applyNumberFormat="1" applyFont="1" applyFill="1" applyBorder="1" applyAlignment="1">
      <alignment shrinkToFit="1"/>
    </xf>
    <xf numFmtId="0" fontId="4" fillId="5" borderId="22" xfId="0" applyFont="1" applyFill="1" applyBorder="1" applyAlignment="1">
      <alignment shrinkToFit="1"/>
    </xf>
    <xf numFmtId="0" fontId="4" fillId="6" borderId="25" xfId="0" applyFont="1" applyFill="1" applyBorder="1" applyAlignment="1">
      <alignment horizontal="center"/>
    </xf>
    <xf numFmtId="182" fontId="4" fillId="6" borderId="26" xfId="2" applyNumberFormat="1" applyFont="1" applyFill="1" applyBorder="1" applyAlignment="1">
      <alignment horizontal="right"/>
    </xf>
    <xf numFmtId="182" fontId="4" fillId="6" borderId="26" xfId="0" applyNumberFormat="1" applyFont="1" applyFill="1" applyBorder="1" applyAlignment="1">
      <alignment shrinkToFit="1"/>
    </xf>
    <xf numFmtId="0" fontId="4" fillId="6" borderId="33" xfId="0" applyFont="1" applyFill="1" applyBorder="1" applyAlignment="1">
      <alignment shrinkToFit="1"/>
    </xf>
    <xf numFmtId="0" fontId="4" fillId="6" borderId="24" xfId="0" applyFont="1" applyFill="1" applyBorder="1" applyAlignment="1">
      <alignment horizontal="center"/>
    </xf>
    <xf numFmtId="182" fontId="4" fillId="6" borderId="5" xfId="2" applyNumberFormat="1" applyFont="1" applyFill="1" applyBorder="1" applyAlignment="1">
      <alignment horizontal="right"/>
    </xf>
    <xf numFmtId="182" fontId="4" fillId="6" borderId="5" xfId="0" applyNumberFormat="1" applyFont="1" applyFill="1" applyBorder="1" applyAlignment="1">
      <alignment shrinkToFit="1"/>
    </xf>
    <xf numFmtId="0" fontId="4" fillId="6" borderId="4" xfId="0" applyFont="1" applyFill="1" applyBorder="1" applyAlignment="1">
      <alignment shrinkToFit="1"/>
    </xf>
    <xf numFmtId="0" fontId="4" fillId="5" borderId="27" xfId="0" applyFont="1" applyFill="1" applyBorder="1" applyAlignment="1">
      <alignment horizontal="center"/>
    </xf>
    <xf numFmtId="182" fontId="4" fillId="5" borderId="12" xfId="2" applyNumberFormat="1" applyFont="1" applyFill="1" applyBorder="1" applyAlignment="1">
      <alignment horizontal="right"/>
    </xf>
    <xf numFmtId="182" fontId="4" fillId="5" borderId="12" xfId="0" applyNumberFormat="1" applyFont="1" applyFill="1" applyBorder="1" applyAlignment="1">
      <alignment shrinkToFit="1"/>
    </xf>
    <xf numFmtId="0" fontId="4" fillId="5" borderId="20" xfId="0" applyFont="1" applyFill="1" applyBorder="1" applyAlignment="1">
      <alignment shrinkToFit="1"/>
    </xf>
    <xf numFmtId="179" fontId="7" fillId="0" borderId="16" xfId="0" applyNumberFormat="1" applyFont="1" applyBorder="1" applyAlignment="1">
      <alignment horizontal="center" vertical="center" wrapText="1"/>
    </xf>
    <xf numFmtId="180" fontId="7" fillId="0" borderId="15" xfId="0" applyNumberFormat="1" applyFont="1" applyBorder="1" applyAlignment="1">
      <alignment horizontal="center" vertical="center" wrapText="1"/>
    </xf>
    <xf numFmtId="0" fontId="4" fillId="5" borderId="58" xfId="0" applyFont="1" applyFill="1" applyBorder="1" applyAlignment="1">
      <alignment horizontal="center"/>
    </xf>
    <xf numFmtId="182" fontId="4" fillId="5" borderId="65" xfId="2" applyNumberFormat="1" applyFont="1" applyFill="1" applyBorder="1" applyAlignment="1">
      <alignment horizontal="right"/>
    </xf>
    <xf numFmtId="182" fontId="4" fillId="5" borderId="65" xfId="0" applyNumberFormat="1" applyFont="1" applyFill="1" applyBorder="1" applyAlignment="1">
      <alignment shrinkToFit="1"/>
    </xf>
    <xf numFmtId="0" fontId="4" fillId="5" borderId="66" xfId="0" applyFont="1" applyFill="1" applyBorder="1" applyAlignment="1">
      <alignment horizontal="center" shrinkToFit="1"/>
    </xf>
    <xf numFmtId="0" fontId="4" fillId="6" borderId="30" xfId="0" applyFont="1" applyFill="1" applyBorder="1" applyAlignment="1">
      <alignment horizontal="center"/>
    </xf>
    <xf numFmtId="182" fontId="4" fillId="6" borderId="29" xfId="2" applyNumberFormat="1" applyFont="1" applyFill="1" applyBorder="1" applyAlignment="1">
      <alignment horizontal="right"/>
    </xf>
    <xf numFmtId="182" fontId="4" fillId="6" borderId="29" xfId="0" applyNumberFormat="1" applyFont="1" applyFill="1" applyBorder="1" applyAlignment="1">
      <alignment shrinkToFit="1"/>
    </xf>
    <xf numFmtId="0" fontId="4" fillId="6" borderId="22" xfId="0" applyFont="1" applyFill="1" applyBorder="1" applyAlignment="1">
      <alignment shrinkToFit="1"/>
    </xf>
    <xf numFmtId="183" fontId="4" fillId="6" borderId="56" xfId="2" applyNumberFormat="1" applyFont="1" applyFill="1" applyBorder="1" applyAlignment="1">
      <alignment horizontal="right"/>
    </xf>
    <xf numFmtId="183" fontId="4" fillId="6" borderId="28" xfId="2" applyNumberFormat="1" applyFont="1" applyFill="1" applyBorder="1" applyAlignment="1">
      <alignment horizontal="right"/>
    </xf>
    <xf numFmtId="183" fontId="4" fillId="6" borderId="2" xfId="2" applyNumberFormat="1" applyFont="1" applyFill="1" applyBorder="1" applyAlignment="1">
      <alignment horizontal="right"/>
    </xf>
    <xf numFmtId="184" fontId="4" fillId="6" borderId="57" xfId="2" applyNumberFormat="1" applyFont="1" applyFill="1" applyBorder="1" applyAlignment="1">
      <alignment horizontal="right"/>
    </xf>
    <xf numFmtId="185" fontId="10" fillId="6" borderId="42" xfId="1" applyNumberFormat="1" applyFont="1" applyFill="1" applyBorder="1" applyAlignment="1">
      <alignment horizontal="right"/>
    </xf>
    <xf numFmtId="185" fontId="4" fillId="6" borderId="0" xfId="2" applyNumberFormat="1" applyFont="1" applyFill="1" applyBorder="1" applyAlignment="1">
      <alignment horizontal="right"/>
    </xf>
    <xf numFmtId="185" fontId="11" fillId="6" borderId="43" xfId="1" applyNumberFormat="1" applyFont="1" applyFill="1" applyBorder="1" applyAlignment="1">
      <alignment horizontal="right"/>
    </xf>
    <xf numFmtId="0" fontId="4" fillId="6" borderId="58" xfId="0" applyFont="1" applyFill="1" applyBorder="1" applyAlignment="1">
      <alignment horizontal="center"/>
    </xf>
    <xf numFmtId="182" fontId="4" fillId="6" borderId="65" xfId="2" applyNumberFormat="1" applyFont="1" applyFill="1" applyBorder="1" applyAlignment="1">
      <alignment horizontal="right"/>
    </xf>
    <xf numFmtId="182" fontId="4" fillId="6" borderId="65" xfId="0" applyNumberFormat="1" applyFont="1" applyFill="1" applyBorder="1" applyAlignment="1">
      <alignment shrinkToFit="1"/>
    </xf>
    <xf numFmtId="0" fontId="4" fillId="6" borderId="66" xfId="0" applyFont="1" applyFill="1" applyBorder="1" applyAlignment="1">
      <alignment shrinkToFit="1"/>
    </xf>
    <xf numFmtId="0" fontId="12" fillId="6" borderId="47" xfId="1" applyFont="1" applyFill="1" applyBorder="1" applyAlignment="1">
      <alignment wrapText="1"/>
    </xf>
    <xf numFmtId="0" fontId="0" fillId="2" borderId="4" xfId="0" applyFill="1" applyBorder="1" applyAlignment="1">
      <alignment horizontal="center"/>
    </xf>
    <xf numFmtId="0" fontId="0" fillId="2" borderId="3" xfId="0" applyFill="1" applyBorder="1" applyAlignment="1">
      <alignment horizontal="center"/>
    </xf>
    <xf numFmtId="0" fontId="0" fillId="2" borderId="10" xfId="0" applyFill="1" applyBorder="1" applyAlignment="1">
      <alignment horizontal="center"/>
    </xf>
    <xf numFmtId="0" fontId="0" fillId="2" borderId="5" xfId="0" applyFill="1" applyBorder="1" applyAlignment="1">
      <alignment horizontal="center"/>
    </xf>
    <xf numFmtId="0" fontId="0" fillId="0" borderId="24" xfId="0" applyBorder="1" applyAlignment="1">
      <alignment horizontal="center" vertical="center"/>
    </xf>
    <xf numFmtId="0" fontId="12" fillId="5" borderId="8" xfId="1" applyFont="1" applyFill="1" applyBorder="1" applyAlignment="1">
      <alignment horizontal="center" vertical="center" textRotation="255"/>
    </xf>
    <xf numFmtId="0" fontId="12" fillId="5" borderId="2" xfId="1" applyFont="1" applyFill="1" applyBorder="1" applyAlignment="1">
      <alignment horizontal="center" vertical="center" textRotation="255"/>
    </xf>
    <xf numFmtId="0" fontId="0" fillId="0" borderId="60" xfId="0" applyBorder="1" applyAlignment="1">
      <alignment horizontal="center" vertical="center" textRotation="255"/>
    </xf>
    <xf numFmtId="0" fontId="13" fillId="0" borderId="0" xfId="0" applyFont="1" applyAlignment="1">
      <alignment horizontal="left"/>
    </xf>
    <xf numFmtId="0" fontId="6" fillId="0" borderId="0" xfId="0" applyFont="1" applyAlignment="1">
      <alignment horizontal="center" vertical="center"/>
    </xf>
    <xf numFmtId="0" fontId="4" fillId="0" borderId="32" xfId="0" applyFont="1" applyBorder="1" applyAlignment="1">
      <alignment horizontal="right"/>
    </xf>
    <xf numFmtId="0" fontId="0" fillId="0" borderId="25" xfId="0" applyBorder="1" applyAlignment="1">
      <alignment horizontal="center" vertical="center"/>
    </xf>
    <xf numFmtId="0" fontId="0" fillId="0" borderId="14" xfId="0" applyBorder="1" applyAlignment="1">
      <alignment horizontal="center" vertical="center"/>
    </xf>
    <xf numFmtId="0" fontId="3" fillId="0" borderId="2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38" fontId="5" fillId="0" borderId="37" xfId="2" applyNumberFormat="1" applyFont="1" applyFill="1" applyBorder="1" applyAlignment="1">
      <alignment horizontal="center" vertical="center"/>
    </xf>
    <xf numFmtId="38" fontId="5" fillId="0" borderId="41" xfId="2" applyNumberFormat="1"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9" fillId="0" borderId="6"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7" xfId="0" applyFont="1" applyFill="1" applyBorder="1" applyAlignment="1">
      <alignment horizontal="center" vertical="center"/>
    </xf>
    <xf numFmtId="0" fontId="1" fillId="0" borderId="1" xfId="1" applyBorder="1" applyAlignment="1">
      <alignment horizontal="center"/>
    </xf>
    <xf numFmtId="0" fontId="1" fillId="0" borderId="0" xfId="1" applyBorder="1" applyAlignment="1">
      <alignment horizontal="center"/>
    </xf>
    <xf numFmtId="0" fontId="1" fillId="0" borderId="48" xfId="1" applyBorder="1" applyAlignment="1">
      <alignment horizontal="center"/>
    </xf>
    <xf numFmtId="0" fontId="1" fillId="0" borderId="32" xfId="1" applyBorder="1" applyAlignment="1">
      <alignment horizontal="center"/>
    </xf>
    <xf numFmtId="0" fontId="12" fillId="6" borderId="6" xfId="1" applyFont="1" applyFill="1" applyBorder="1" applyAlignment="1">
      <alignment horizontal="center" vertical="center" textRotation="255" wrapText="1"/>
    </xf>
    <xf numFmtId="0" fontId="12" fillId="6" borderId="43" xfId="1" applyFont="1" applyFill="1" applyBorder="1" applyAlignment="1">
      <alignment horizontal="center" vertical="center" textRotation="255" wrapText="1"/>
    </xf>
    <xf numFmtId="0" fontId="13" fillId="0" borderId="9" xfId="0" applyFont="1" applyBorder="1" applyAlignment="1">
      <alignment horizontal="left"/>
    </xf>
  </cellXfs>
  <cellStyles count="3">
    <cellStyle name="桁区切り 2" xfId="2"/>
    <cellStyle name="標準" xfId="0" builtinId="0"/>
    <cellStyle name="標準 2" xfId="1"/>
  </cellStyles>
  <dxfs count="0"/>
  <tableStyles count="0" defaultTableStyle="TableStyleMedium9" defaultPivotStyle="PivotStyleLight16"/>
  <colors>
    <mruColors>
      <color rgb="FFC0C0C0"/>
      <color rgb="FFCDCDC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C4" sqref="C4"/>
    </sheetView>
  </sheetViews>
  <sheetFormatPr defaultRowHeight="13.5" x14ac:dyDescent="0.15"/>
  <cols>
    <col min="1" max="1" width="5" customWidth="1"/>
    <col min="2" max="2" width="11.25" customWidth="1"/>
    <col min="3" max="4" width="10.75" customWidth="1"/>
    <col min="5" max="5" width="12.25" customWidth="1"/>
    <col min="6" max="6" width="11.5" customWidth="1"/>
    <col min="7" max="7" width="10.75" customWidth="1"/>
    <col min="8" max="8" width="12.25" customWidth="1"/>
    <col min="9" max="9" width="12.5" customWidth="1"/>
    <col min="10" max="10" width="16" customWidth="1"/>
    <col min="11" max="11" width="14.25" customWidth="1"/>
    <col min="12" max="12" width="13.125" customWidth="1"/>
    <col min="13" max="13" width="16.75" customWidth="1"/>
  </cols>
  <sheetData>
    <row r="1" spans="1:13" x14ac:dyDescent="0.15">
      <c r="A1" s="1"/>
      <c r="B1" s="1" t="s">
        <v>0</v>
      </c>
      <c r="C1" s="1" t="s">
        <v>1</v>
      </c>
      <c r="D1" s="1" t="s">
        <v>2</v>
      </c>
    </row>
    <row r="2" spans="1:13" x14ac:dyDescent="0.15">
      <c r="A2" s="1" t="s">
        <v>3</v>
      </c>
      <c r="B2" s="1">
        <v>97</v>
      </c>
      <c r="C2" s="1">
        <v>114</v>
      </c>
      <c r="D2" s="1"/>
      <c r="F2" s="134" t="s">
        <v>7</v>
      </c>
      <c r="G2" s="135"/>
      <c r="H2" s="136"/>
      <c r="J2" t="s">
        <v>16</v>
      </c>
    </row>
    <row r="3" spans="1:13" x14ac:dyDescent="0.15">
      <c r="A3" s="1" t="s">
        <v>3</v>
      </c>
      <c r="B3" s="1">
        <v>95.7</v>
      </c>
      <c r="C3" s="1">
        <v>1.3</v>
      </c>
      <c r="D3" s="1">
        <v>17</v>
      </c>
      <c r="F3" s="11" t="s">
        <v>8</v>
      </c>
      <c r="G3" s="11" t="s">
        <v>9</v>
      </c>
      <c r="H3" s="3" t="s">
        <v>0</v>
      </c>
      <c r="J3" t="s">
        <v>17</v>
      </c>
    </row>
    <row r="4" spans="1:13" x14ac:dyDescent="0.15">
      <c r="A4" s="8" t="s">
        <v>45</v>
      </c>
      <c r="B4" s="8">
        <v>55.7</v>
      </c>
      <c r="F4" s="1">
        <v>1</v>
      </c>
      <c r="G4" s="1"/>
      <c r="H4" s="4">
        <v>985</v>
      </c>
    </row>
    <row r="5" spans="1:13" x14ac:dyDescent="0.15">
      <c r="A5" s="7" t="s">
        <v>44</v>
      </c>
      <c r="B5" s="7">
        <v>40</v>
      </c>
      <c r="F5" s="1"/>
      <c r="G5" s="1"/>
      <c r="H5" s="4"/>
    </row>
    <row r="6" spans="1:13" x14ac:dyDescent="0.15">
      <c r="A6" s="6"/>
      <c r="B6" s="134" t="s">
        <v>13</v>
      </c>
      <c r="C6" s="136"/>
      <c r="F6" s="1">
        <v>9</v>
      </c>
      <c r="G6" s="1"/>
      <c r="H6" s="4">
        <v>1610</v>
      </c>
    </row>
    <row r="7" spans="1:13" x14ac:dyDescent="0.15">
      <c r="A7" s="1"/>
      <c r="B7" s="1" t="s">
        <v>14</v>
      </c>
      <c r="C7" s="1" t="s">
        <v>15</v>
      </c>
      <c r="F7" s="1">
        <v>17</v>
      </c>
      <c r="G7" s="1"/>
      <c r="H7" s="4">
        <v>2826</v>
      </c>
    </row>
    <row r="8" spans="1:13" x14ac:dyDescent="0.15">
      <c r="A8" s="1" t="s">
        <v>4</v>
      </c>
      <c r="B8" s="1">
        <v>50</v>
      </c>
      <c r="C8" s="1">
        <v>50</v>
      </c>
      <c r="F8" s="1">
        <v>25</v>
      </c>
      <c r="G8" s="1"/>
      <c r="H8" s="4">
        <v>4649</v>
      </c>
    </row>
    <row r="9" spans="1:13" x14ac:dyDescent="0.15">
      <c r="F9" s="1">
        <v>33</v>
      </c>
      <c r="G9" s="1"/>
      <c r="H9" s="4">
        <v>6984</v>
      </c>
    </row>
    <row r="10" spans="1:13" x14ac:dyDescent="0.15">
      <c r="F10" s="1"/>
      <c r="G10" s="1"/>
      <c r="H10" s="4"/>
    </row>
    <row r="11" spans="1:13" x14ac:dyDescent="0.15">
      <c r="A11" s="2"/>
      <c r="B11" s="2"/>
      <c r="C11" s="2"/>
      <c r="D11" s="2"/>
      <c r="E11" s="2"/>
      <c r="F11" s="1"/>
      <c r="G11" s="1"/>
      <c r="H11" s="4"/>
      <c r="I11" s="2"/>
      <c r="J11" s="2"/>
      <c r="K11" s="2"/>
      <c r="L11" s="2"/>
      <c r="M11" s="2"/>
    </row>
    <row r="12" spans="1:13" x14ac:dyDescent="0.15">
      <c r="A12" s="2"/>
      <c r="B12" s="10"/>
      <c r="C12" s="2"/>
      <c r="D12" s="2"/>
      <c r="E12" s="2"/>
      <c r="F12" s="1"/>
      <c r="G12" s="1"/>
      <c r="H12" s="4"/>
      <c r="I12" s="2"/>
      <c r="J12" s="2"/>
      <c r="K12" s="2"/>
      <c r="L12" s="2"/>
      <c r="M12" s="2"/>
    </row>
    <row r="13" spans="1:13" x14ac:dyDescent="0.15">
      <c r="A13" s="2"/>
      <c r="B13" s="10"/>
      <c r="F13" s="1"/>
      <c r="G13" s="1"/>
      <c r="H13" s="4"/>
    </row>
    <row r="14" spans="1:13" x14ac:dyDescent="0.15">
      <c r="A14" s="2"/>
      <c r="B14" s="10"/>
      <c r="F14" s="1"/>
      <c r="G14" s="1"/>
      <c r="H14" s="4"/>
    </row>
    <row r="15" spans="1:13" x14ac:dyDescent="0.15">
      <c r="A15" s="2"/>
      <c r="B15" s="10"/>
      <c r="D15" s="5"/>
      <c r="F15" s="1"/>
      <c r="G15" s="1"/>
      <c r="H15" s="4"/>
    </row>
    <row r="16" spans="1:13" x14ac:dyDescent="0.15">
      <c r="A16" s="2"/>
      <c r="B16" s="10"/>
      <c r="F16" s="1"/>
      <c r="G16" s="1"/>
      <c r="H16" s="4"/>
    </row>
    <row r="17" spans="1:13" x14ac:dyDescent="0.15">
      <c r="A17" s="2"/>
      <c r="B17" s="10"/>
      <c r="F17" s="1"/>
      <c r="G17" s="1"/>
      <c r="H17" s="4"/>
    </row>
    <row r="18" spans="1:13" x14ac:dyDescent="0.15">
      <c r="A18" s="2"/>
      <c r="B18" s="10"/>
      <c r="F18" s="1"/>
      <c r="G18" s="1"/>
      <c r="H18" s="4"/>
    </row>
    <row r="19" spans="1:13" x14ac:dyDescent="0.15">
      <c r="A19" s="2"/>
      <c r="B19" s="10"/>
      <c r="F19" s="1"/>
      <c r="G19" s="1"/>
      <c r="H19" s="4"/>
    </row>
    <row r="20" spans="1:13" x14ac:dyDescent="0.15">
      <c r="A20" s="2"/>
      <c r="B20" s="10"/>
    </row>
    <row r="21" spans="1:13" x14ac:dyDescent="0.15">
      <c r="A21" s="2"/>
      <c r="B21" s="10"/>
    </row>
    <row r="22" spans="1:13" x14ac:dyDescent="0.15">
      <c r="A22" s="2"/>
      <c r="B22" s="10"/>
    </row>
    <row r="23" spans="1:13" x14ac:dyDescent="0.15">
      <c r="A23" s="2"/>
      <c r="B23" s="10"/>
    </row>
    <row r="25" spans="1:13" x14ac:dyDescent="0.15">
      <c r="B25" s="137" t="s">
        <v>47</v>
      </c>
      <c r="C25" s="137"/>
      <c r="D25" s="137"/>
      <c r="E25" s="137"/>
      <c r="F25" s="137"/>
      <c r="G25" s="137"/>
      <c r="H25" s="137"/>
      <c r="I25" s="137"/>
      <c r="J25" s="137"/>
      <c r="K25" s="137"/>
      <c r="L25" s="137"/>
      <c r="M25" s="137"/>
    </row>
    <row r="26" spans="1:13" x14ac:dyDescent="0.15">
      <c r="B26" s="11" t="s">
        <v>48</v>
      </c>
      <c r="C26" s="11" t="s">
        <v>49</v>
      </c>
      <c r="D26" s="11" t="s">
        <v>50</v>
      </c>
      <c r="E26" s="11" t="s">
        <v>51</v>
      </c>
      <c r="F26" s="11" t="s">
        <v>52</v>
      </c>
      <c r="G26" s="11" t="s">
        <v>53</v>
      </c>
      <c r="H26" s="11" t="s">
        <v>54</v>
      </c>
      <c r="I26" s="11" t="s">
        <v>55</v>
      </c>
      <c r="J26" s="11" t="s">
        <v>56</v>
      </c>
      <c r="K26" s="11" t="s">
        <v>57</v>
      </c>
      <c r="L26" s="11" t="s">
        <v>58</v>
      </c>
      <c r="M26" s="11" t="s">
        <v>59</v>
      </c>
    </row>
    <row r="27" spans="1:13" x14ac:dyDescent="0.15">
      <c r="B27" s="9">
        <v>0.99673694000000002</v>
      </c>
      <c r="C27" s="9">
        <v>1.99022148</v>
      </c>
      <c r="D27" s="9">
        <v>2.9804642100000001</v>
      </c>
      <c r="E27" s="9">
        <v>3.9674757299999999</v>
      </c>
      <c r="F27" s="9">
        <v>4.9512665699999996</v>
      </c>
      <c r="G27" s="9">
        <v>5.9318472499999997</v>
      </c>
      <c r="H27" s="9">
        <v>6.9092282300000001</v>
      </c>
      <c r="I27" s="9">
        <v>7.8834199600000003</v>
      </c>
      <c r="J27" s="9">
        <v>8.8544328599999993</v>
      </c>
      <c r="K27" s="9">
        <v>9.8222772799999998</v>
      </c>
      <c r="L27" s="9">
        <v>10.78696356</v>
      </c>
      <c r="M27" s="9">
        <v>11.748502029999999</v>
      </c>
    </row>
    <row r="33" spans="1:6" x14ac:dyDescent="0.15">
      <c r="A33" t="s">
        <v>11</v>
      </c>
      <c r="B33">
        <f>$B$8</f>
        <v>50</v>
      </c>
      <c r="C33" s="5" t="s">
        <v>12</v>
      </c>
      <c r="D33">
        <f>$B$8/100</f>
        <v>0.5</v>
      </c>
      <c r="E33" t="s">
        <v>6</v>
      </c>
      <c r="F33" t="str">
        <f t="shared" ref="F33:F38" si="0">A33&amp;B33&amp;C33&amp;D33&amp;E33</f>
        <v xml:space="preserve"> （50/100=0.5)</v>
      </c>
    </row>
    <row r="34" spans="1:6" x14ac:dyDescent="0.15">
      <c r="A34" t="s">
        <v>11</v>
      </c>
      <c r="B34">
        <f>100-$B$8</f>
        <v>50</v>
      </c>
      <c r="C34" s="5" t="s">
        <v>12</v>
      </c>
      <c r="D34">
        <f>(100-$B$8)/100</f>
        <v>0.5</v>
      </c>
      <c r="E34" t="s">
        <v>6</v>
      </c>
      <c r="F34" t="str">
        <f t="shared" si="0"/>
        <v xml:space="preserve"> （50/100=0.5)</v>
      </c>
    </row>
    <row r="35" spans="1:6" x14ac:dyDescent="0.15">
      <c r="A35" t="s">
        <v>11</v>
      </c>
      <c r="B35">
        <f>$C$8</f>
        <v>50</v>
      </c>
      <c r="C35" s="5" t="s">
        <v>12</v>
      </c>
      <c r="D35">
        <f>$C$8/100</f>
        <v>0.5</v>
      </c>
      <c r="E35" t="s">
        <v>6</v>
      </c>
      <c r="F35" t="str">
        <f t="shared" si="0"/>
        <v xml:space="preserve"> （50/100=0.5)</v>
      </c>
    </row>
    <row r="36" spans="1:6" x14ac:dyDescent="0.15">
      <c r="A36" t="s">
        <v>11</v>
      </c>
      <c r="B36">
        <f>100-$C$8</f>
        <v>50</v>
      </c>
      <c r="C36" s="5" t="s">
        <v>12</v>
      </c>
      <c r="D36">
        <f>(100-$C$8)/100</f>
        <v>0.5</v>
      </c>
      <c r="E36" t="s">
        <v>6</v>
      </c>
      <c r="F36" t="str">
        <f t="shared" si="0"/>
        <v xml:space="preserve"> （50/100=0.5)</v>
      </c>
    </row>
    <row r="37" spans="1:6" x14ac:dyDescent="0.15">
      <c r="A37" t="s">
        <v>11</v>
      </c>
      <c r="B37">
        <f>$B$8</f>
        <v>50</v>
      </c>
      <c r="C37" s="5" t="s">
        <v>12</v>
      </c>
      <c r="D37">
        <f>$B$8/100</f>
        <v>0.5</v>
      </c>
      <c r="E37" t="s">
        <v>6</v>
      </c>
      <c r="F37" t="str">
        <f t="shared" si="0"/>
        <v xml:space="preserve"> （50/100=0.5)</v>
      </c>
    </row>
    <row r="38" spans="1:6" x14ac:dyDescent="0.15">
      <c r="A38" t="s">
        <v>11</v>
      </c>
      <c r="B38">
        <f>100-$B$8</f>
        <v>50</v>
      </c>
      <c r="C38" s="5" t="s">
        <v>12</v>
      </c>
      <c r="D38">
        <f>(100-$B$8)/100</f>
        <v>0.5</v>
      </c>
      <c r="E38" t="s">
        <v>6</v>
      </c>
      <c r="F38" t="str">
        <f t="shared" si="0"/>
        <v xml:space="preserve"> （50/100=0.5)</v>
      </c>
    </row>
    <row r="39" spans="1:6" x14ac:dyDescent="0.15">
      <c r="A39" t="s">
        <v>11</v>
      </c>
      <c r="B39">
        <f>$B$3</f>
        <v>95.7</v>
      </c>
      <c r="C39" s="5" t="s">
        <v>10</v>
      </c>
      <c r="D39" t="str">
        <f>IF($D$3="","     定  額",A39&amp;B39&amp;C39)</f>
        <v xml:space="preserve"> （95.7/1000)</v>
      </c>
    </row>
    <row r="40" spans="1:6" x14ac:dyDescent="0.15">
      <c r="A40" t="s">
        <v>11</v>
      </c>
      <c r="B40">
        <f>$C$3</f>
        <v>1.3</v>
      </c>
      <c r="C40" s="5" t="s">
        <v>10</v>
      </c>
      <c r="D40" t="str">
        <f>IF($D$3="","     定  額",A40&amp;B40&amp;C40)</f>
        <v xml:space="preserve"> （1.3/1000)</v>
      </c>
    </row>
    <row r="41" spans="1:6" x14ac:dyDescent="0.15">
      <c r="A41" t="s">
        <v>11</v>
      </c>
      <c r="B41">
        <f>$D$3</f>
        <v>17</v>
      </c>
      <c r="C41" s="5" t="s">
        <v>10</v>
      </c>
      <c r="D41" t="str">
        <f>IF($D$3="","     定  額",A41&amp;B41&amp;C41)</f>
        <v xml:space="preserve"> （17/1000)</v>
      </c>
    </row>
  </sheetData>
  <mergeCells count="3">
    <mergeCell ref="F2:H2"/>
    <mergeCell ref="B6:C6"/>
    <mergeCell ref="B25:M2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tabSelected="1" topLeftCell="A4" zoomScale="70" zoomScaleNormal="70" workbookViewId="0">
      <selection activeCell="G36" sqref="G36"/>
    </sheetView>
  </sheetViews>
  <sheetFormatPr defaultRowHeight="28.9" customHeight="1" x14ac:dyDescent="0.2"/>
  <cols>
    <col min="1" max="1" width="6.5" style="12" customWidth="1"/>
    <col min="2" max="2" width="13.75" style="64" customWidth="1"/>
    <col min="3" max="3" width="9.875" style="64" hidden="1" customWidth="1"/>
    <col min="4" max="4" width="36.625" style="64" customWidth="1"/>
    <col min="5" max="6" width="16" style="64" customWidth="1"/>
    <col min="7" max="8" width="16" style="65" customWidth="1"/>
    <col min="9" max="9" width="22.25" style="65" customWidth="1"/>
    <col min="10" max="10" width="16" style="65" customWidth="1"/>
    <col min="11" max="11" width="22.25" style="66" customWidth="1"/>
    <col min="12" max="13" width="9.375" customWidth="1"/>
    <col min="257" max="257" width="6.5" customWidth="1"/>
    <col min="258" max="258" width="12.5" customWidth="1"/>
    <col min="259" max="259" width="9.875" customWidth="1"/>
    <col min="260" max="260" width="29.875" customWidth="1"/>
    <col min="261" max="264" width="14.75" customWidth="1"/>
    <col min="265" max="265" width="20.875" customWidth="1"/>
    <col min="266" max="266" width="14.75" customWidth="1"/>
    <col min="267" max="267" width="20.875" customWidth="1"/>
    <col min="268" max="269" width="9.375" customWidth="1"/>
    <col min="513" max="513" width="6.5" customWidth="1"/>
    <col min="514" max="514" width="12.5" customWidth="1"/>
    <col min="515" max="515" width="9.875" customWidth="1"/>
    <col min="516" max="516" width="29.875" customWidth="1"/>
    <col min="517" max="520" width="14.75" customWidth="1"/>
    <col min="521" max="521" width="20.875" customWidth="1"/>
    <col min="522" max="522" width="14.75" customWidth="1"/>
    <col min="523" max="523" width="20.875" customWidth="1"/>
    <col min="524" max="525" width="9.375" customWidth="1"/>
    <col min="769" max="769" width="6.5" customWidth="1"/>
    <col min="770" max="770" width="12.5" customWidth="1"/>
    <col min="771" max="771" width="9.875" customWidth="1"/>
    <col min="772" max="772" width="29.875" customWidth="1"/>
    <col min="773" max="776" width="14.75" customWidth="1"/>
    <col min="777" max="777" width="20.875" customWidth="1"/>
    <col min="778" max="778" width="14.75" customWidth="1"/>
    <col min="779" max="779" width="20.875" customWidth="1"/>
    <col min="780" max="781" width="9.375" customWidth="1"/>
    <col min="1025" max="1025" width="6.5" customWidth="1"/>
    <col min="1026" max="1026" width="12.5" customWidth="1"/>
    <col min="1027" max="1027" width="9.875" customWidth="1"/>
    <col min="1028" max="1028" width="29.875" customWidth="1"/>
    <col min="1029" max="1032" width="14.75" customWidth="1"/>
    <col min="1033" max="1033" width="20.875" customWidth="1"/>
    <col min="1034" max="1034" width="14.75" customWidth="1"/>
    <col min="1035" max="1035" width="20.875" customWidth="1"/>
    <col min="1036" max="1037" width="9.375" customWidth="1"/>
    <col min="1281" max="1281" width="6.5" customWidth="1"/>
    <col min="1282" max="1282" width="12.5" customWidth="1"/>
    <col min="1283" max="1283" width="9.875" customWidth="1"/>
    <col min="1284" max="1284" width="29.875" customWidth="1"/>
    <col min="1285" max="1288" width="14.75" customWidth="1"/>
    <col min="1289" max="1289" width="20.875" customWidth="1"/>
    <col min="1290" max="1290" width="14.75" customWidth="1"/>
    <col min="1291" max="1291" width="20.875" customWidth="1"/>
    <col min="1292" max="1293" width="9.375" customWidth="1"/>
    <col min="1537" max="1537" width="6.5" customWidth="1"/>
    <col min="1538" max="1538" width="12.5" customWidth="1"/>
    <col min="1539" max="1539" width="9.875" customWidth="1"/>
    <col min="1540" max="1540" width="29.875" customWidth="1"/>
    <col min="1541" max="1544" width="14.75" customWidth="1"/>
    <col min="1545" max="1545" width="20.875" customWidth="1"/>
    <col min="1546" max="1546" width="14.75" customWidth="1"/>
    <col min="1547" max="1547" width="20.875" customWidth="1"/>
    <col min="1548" max="1549" width="9.375" customWidth="1"/>
    <col min="1793" max="1793" width="6.5" customWidth="1"/>
    <col min="1794" max="1794" width="12.5" customWidth="1"/>
    <col min="1795" max="1795" width="9.875" customWidth="1"/>
    <col min="1796" max="1796" width="29.875" customWidth="1"/>
    <col min="1797" max="1800" width="14.75" customWidth="1"/>
    <col min="1801" max="1801" width="20.875" customWidth="1"/>
    <col min="1802" max="1802" width="14.75" customWidth="1"/>
    <col min="1803" max="1803" width="20.875" customWidth="1"/>
    <col min="1804" max="1805" width="9.375" customWidth="1"/>
    <col min="2049" max="2049" width="6.5" customWidth="1"/>
    <col min="2050" max="2050" width="12.5" customWidth="1"/>
    <col min="2051" max="2051" width="9.875" customWidth="1"/>
    <col min="2052" max="2052" width="29.875" customWidth="1"/>
    <col min="2053" max="2056" width="14.75" customWidth="1"/>
    <col min="2057" max="2057" width="20.875" customWidth="1"/>
    <col min="2058" max="2058" width="14.75" customWidth="1"/>
    <col min="2059" max="2059" width="20.875" customWidth="1"/>
    <col min="2060" max="2061" width="9.375" customWidth="1"/>
    <col min="2305" max="2305" width="6.5" customWidth="1"/>
    <col min="2306" max="2306" width="12.5" customWidth="1"/>
    <col min="2307" max="2307" width="9.875" customWidth="1"/>
    <col min="2308" max="2308" width="29.875" customWidth="1"/>
    <col min="2309" max="2312" width="14.75" customWidth="1"/>
    <col min="2313" max="2313" width="20.875" customWidth="1"/>
    <col min="2314" max="2314" width="14.75" customWidth="1"/>
    <col min="2315" max="2315" width="20.875" customWidth="1"/>
    <col min="2316" max="2317" width="9.375" customWidth="1"/>
    <col min="2561" max="2561" width="6.5" customWidth="1"/>
    <col min="2562" max="2562" width="12.5" customWidth="1"/>
    <col min="2563" max="2563" width="9.875" customWidth="1"/>
    <col min="2564" max="2564" width="29.875" customWidth="1"/>
    <col min="2565" max="2568" width="14.75" customWidth="1"/>
    <col min="2569" max="2569" width="20.875" customWidth="1"/>
    <col min="2570" max="2570" width="14.75" customWidth="1"/>
    <col min="2571" max="2571" width="20.875" customWidth="1"/>
    <col min="2572" max="2573" width="9.375" customWidth="1"/>
    <col min="2817" max="2817" width="6.5" customWidth="1"/>
    <col min="2818" max="2818" width="12.5" customWidth="1"/>
    <col min="2819" max="2819" width="9.875" customWidth="1"/>
    <col min="2820" max="2820" width="29.875" customWidth="1"/>
    <col min="2821" max="2824" width="14.75" customWidth="1"/>
    <col min="2825" max="2825" width="20.875" customWidth="1"/>
    <col min="2826" max="2826" width="14.75" customWidth="1"/>
    <col min="2827" max="2827" width="20.875" customWidth="1"/>
    <col min="2828" max="2829" width="9.375" customWidth="1"/>
    <col min="3073" max="3073" width="6.5" customWidth="1"/>
    <col min="3074" max="3074" width="12.5" customWidth="1"/>
    <col min="3075" max="3075" width="9.875" customWidth="1"/>
    <col min="3076" max="3076" width="29.875" customWidth="1"/>
    <col min="3077" max="3080" width="14.75" customWidth="1"/>
    <col min="3081" max="3081" width="20.875" customWidth="1"/>
    <col min="3082" max="3082" width="14.75" customWidth="1"/>
    <col min="3083" max="3083" width="20.875" customWidth="1"/>
    <col min="3084" max="3085" width="9.375" customWidth="1"/>
    <col min="3329" max="3329" width="6.5" customWidth="1"/>
    <col min="3330" max="3330" width="12.5" customWidth="1"/>
    <col min="3331" max="3331" width="9.875" customWidth="1"/>
    <col min="3332" max="3332" width="29.875" customWidth="1"/>
    <col min="3333" max="3336" width="14.75" customWidth="1"/>
    <col min="3337" max="3337" width="20.875" customWidth="1"/>
    <col min="3338" max="3338" width="14.75" customWidth="1"/>
    <col min="3339" max="3339" width="20.875" customWidth="1"/>
    <col min="3340" max="3341" width="9.375" customWidth="1"/>
    <col min="3585" max="3585" width="6.5" customWidth="1"/>
    <col min="3586" max="3586" width="12.5" customWidth="1"/>
    <col min="3587" max="3587" width="9.875" customWidth="1"/>
    <col min="3588" max="3588" width="29.875" customWidth="1"/>
    <col min="3589" max="3592" width="14.75" customWidth="1"/>
    <col min="3593" max="3593" width="20.875" customWidth="1"/>
    <col min="3594" max="3594" width="14.75" customWidth="1"/>
    <col min="3595" max="3595" width="20.875" customWidth="1"/>
    <col min="3596" max="3597" width="9.375" customWidth="1"/>
    <col min="3841" max="3841" width="6.5" customWidth="1"/>
    <col min="3842" max="3842" width="12.5" customWidth="1"/>
    <col min="3843" max="3843" width="9.875" customWidth="1"/>
    <col min="3844" max="3844" width="29.875" customWidth="1"/>
    <col min="3845" max="3848" width="14.75" customWidth="1"/>
    <col min="3849" max="3849" width="20.875" customWidth="1"/>
    <col min="3850" max="3850" width="14.75" customWidth="1"/>
    <col min="3851" max="3851" width="20.875" customWidth="1"/>
    <col min="3852" max="3853" width="9.375" customWidth="1"/>
    <col min="4097" max="4097" width="6.5" customWidth="1"/>
    <col min="4098" max="4098" width="12.5" customWidth="1"/>
    <col min="4099" max="4099" width="9.875" customWidth="1"/>
    <col min="4100" max="4100" width="29.875" customWidth="1"/>
    <col min="4101" max="4104" width="14.75" customWidth="1"/>
    <col min="4105" max="4105" width="20.875" customWidth="1"/>
    <col min="4106" max="4106" width="14.75" customWidth="1"/>
    <col min="4107" max="4107" width="20.875" customWidth="1"/>
    <col min="4108" max="4109" width="9.375" customWidth="1"/>
    <col min="4353" max="4353" width="6.5" customWidth="1"/>
    <col min="4354" max="4354" width="12.5" customWidth="1"/>
    <col min="4355" max="4355" width="9.875" customWidth="1"/>
    <col min="4356" max="4356" width="29.875" customWidth="1"/>
    <col min="4357" max="4360" width="14.75" customWidth="1"/>
    <col min="4361" max="4361" width="20.875" customWidth="1"/>
    <col min="4362" max="4362" width="14.75" customWidth="1"/>
    <col min="4363" max="4363" width="20.875" customWidth="1"/>
    <col min="4364" max="4365" width="9.375" customWidth="1"/>
    <col min="4609" max="4609" width="6.5" customWidth="1"/>
    <col min="4610" max="4610" width="12.5" customWidth="1"/>
    <col min="4611" max="4611" width="9.875" customWidth="1"/>
    <col min="4612" max="4612" width="29.875" customWidth="1"/>
    <col min="4613" max="4616" width="14.75" customWidth="1"/>
    <col min="4617" max="4617" width="20.875" customWidth="1"/>
    <col min="4618" max="4618" width="14.75" customWidth="1"/>
    <col min="4619" max="4619" width="20.875" customWidth="1"/>
    <col min="4620" max="4621" width="9.375" customWidth="1"/>
    <col min="4865" max="4865" width="6.5" customWidth="1"/>
    <col min="4866" max="4866" width="12.5" customWidth="1"/>
    <col min="4867" max="4867" width="9.875" customWidth="1"/>
    <col min="4868" max="4868" width="29.875" customWidth="1"/>
    <col min="4869" max="4872" width="14.75" customWidth="1"/>
    <col min="4873" max="4873" width="20.875" customWidth="1"/>
    <col min="4874" max="4874" width="14.75" customWidth="1"/>
    <col min="4875" max="4875" width="20.875" customWidth="1"/>
    <col min="4876" max="4877" width="9.375" customWidth="1"/>
    <col min="5121" max="5121" width="6.5" customWidth="1"/>
    <col min="5122" max="5122" width="12.5" customWidth="1"/>
    <col min="5123" max="5123" width="9.875" customWidth="1"/>
    <col min="5124" max="5124" width="29.875" customWidth="1"/>
    <col min="5125" max="5128" width="14.75" customWidth="1"/>
    <col min="5129" max="5129" width="20.875" customWidth="1"/>
    <col min="5130" max="5130" width="14.75" customWidth="1"/>
    <col min="5131" max="5131" width="20.875" customWidth="1"/>
    <col min="5132" max="5133" width="9.375" customWidth="1"/>
    <col min="5377" max="5377" width="6.5" customWidth="1"/>
    <col min="5378" max="5378" width="12.5" customWidth="1"/>
    <col min="5379" max="5379" width="9.875" customWidth="1"/>
    <col min="5380" max="5380" width="29.875" customWidth="1"/>
    <col min="5381" max="5384" width="14.75" customWidth="1"/>
    <col min="5385" max="5385" width="20.875" customWidth="1"/>
    <col min="5386" max="5386" width="14.75" customWidth="1"/>
    <col min="5387" max="5387" width="20.875" customWidth="1"/>
    <col min="5388" max="5389" width="9.375" customWidth="1"/>
    <col min="5633" max="5633" width="6.5" customWidth="1"/>
    <col min="5634" max="5634" width="12.5" customWidth="1"/>
    <col min="5635" max="5635" width="9.875" customWidth="1"/>
    <col min="5636" max="5636" width="29.875" customWidth="1"/>
    <col min="5637" max="5640" width="14.75" customWidth="1"/>
    <col min="5641" max="5641" width="20.875" customWidth="1"/>
    <col min="5642" max="5642" width="14.75" customWidth="1"/>
    <col min="5643" max="5643" width="20.875" customWidth="1"/>
    <col min="5644" max="5645" width="9.375" customWidth="1"/>
    <col min="5889" max="5889" width="6.5" customWidth="1"/>
    <col min="5890" max="5890" width="12.5" customWidth="1"/>
    <col min="5891" max="5891" width="9.875" customWidth="1"/>
    <col min="5892" max="5892" width="29.875" customWidth="1"/>
    <col min="5893" max="5896" width="14.75" customWidth="1"/>
    <col min="5897" max="5897" width="20.875" customWidth="1"/>
    <col min="5898" max="5898" width="14.75" customWidth="1"/>
    <col min="5899" max="5899" width="20.875" customWidth="1"/>
    <col min="5900" max="5901" width="9.375" customWidth="1"/>
    <col min="6145" max="6145" width="6.5" customWidth="1"/>
    <col min="6146" max="6146" width="12.5" customWidth="1"/>
    <col min="6147" max="6147" width="9.875" customWidth="1"/>
    <col min="6148" max="6148" width="29.875" customWidth="1"/>
    <col min="6149" max="6152" width="14.75" customWidth="1"/>
    <col min="6153" max="6153" width="20.875" customWidth="1"/>
    <col min="6154" max="6154" width="14.75" customWidth="1"/>
    <col min="6155" max="6155" width="20.875" customWidth="1"/>
    <col min="6156" max="6157" width="9.375" customWidth="1"/>
    <col min="6401" max="6401" width="6.5" customWidth="1"/>
    <col min="6402" max="6402" width="12.5" customWidth="1"/>
    <col min="6403" max="6403" width="9.875" customWidth="1"/>
    <col min="6404" max="6404" width="29.875" customWidth="1"/>
    <col min="6405" max="6408" width="14.75" customWidth="1"/>
    <col min="6409" max="6409" width="20.875" customWidth="1"/>
    <col min="6410" max="6410" width="14.75" customWidth="1"/>
    <col min="6411" max="6411" width="20.875" customWidth="1"/>
    <col min="6412" max="6413" width="9.375" customWidth="1"/>
    <col min="6657" max="6657" width="6.5" customWidth="1"/>
    <col min="6658" max="6658" width="12.5" customWidth="1"/>
    <col min="6659" max="6659" width="9.875" customWidth="1"/>
    <col min="6660" max="6660" width="29.875" customWidth="1"/>
    <col min="6661" max="6664" width="14.75" customWidth="1"/>
    <col min="6665" max="6665" width="20.875" customWidth="1"/>
    <col min="6666" max="6666" width="14.75" customWidth="1"/>
    <col min="6667" max="6667" width="20.875" customWidth="1"/>
    <col min="6668" max="6669" width="9.375" customWidth="1"/>
    <col min="6913" max="6913" width="6.5" customWidth="1"/>
    <col min="6914" max="6914" width="12.5" customWidth="1"/>
    <col min="6915" max="6915" width="9.875" customWidth="1"/>
    <col min="6916" max="6916" width="29.875" customWidth="1"/>
    <col min="6917" max="6920" width="14.75" customWidth="1"/>
    <col min="6921" max="6921" width="20.875" customWidth="1"/>
    <col min="6922" max="6922" width="14.75" customWidth="1"/>
    <col min="6923" max="6923" width="20.875" customWidth="1"/>
    <col min="6924" max="6925" width="9.375" customWidth="1"/>
    <col min="7169" max="7169" width="6.5" customWidth="1"/>
    <col min="7170" max="7170" width="12.5" customWidth="1"/>
    <col min="7171" max="7171" width="9.875" customWidth="1"/>
    <col min="7172" max="7172" width="29.875" customWidth="1"/>
    <col min="7173" max="7176" width="14.75" customWidth="1"/>
    <col min="7177" max="7177" width="20.875" customWidth="1"/>
    <col min="7178" max="7178" width="14.75" customWidth="1"/>
    <col min="7179" max="7179" width="20.875" customWidth="1"/>
    <col min="7180" max="7181" width="9.375" customWidth="1"/>
    <col min="7425" max="7425" width="6.5" customWidth="1"/>
    <col min="7426" max="7426" width="12.5" customWidth="1"/>
    <col min="7427" max="7427" width="9.875" customWidth="1"/>
    <col min="7428" max="7428" width="29.875" customWidth="1"/>
    <col min="7429" max="7432" width="14.75" customWidth="1"/>
    <col min="7433" max="7433" width="20.875" customWidth="1"/>
    <col min="7434" max="7434" width="14.75" customWidth="1"/>
    <col min="7435" max="7435" width="20.875" customWidth="1"/>
    <col min="7436" max="7437" width="9.375" customWidth="1"/>
    <col min="7681" max="7681" width="6.5" customWidth="1"/>
    <col min="7682" max="7682" width="12.5" customWidth="1"/>
    <col min="7683" max="7683" width="9.875" customWidth="1"/>
    <col min="7684" max="7684" width="29.875" customWidth="1"/>
    <col min="7685" max="7688" width="14.75" customWidth="1"/>
    <col min="7689" max="7689" width="20.875" customWidth="1"/>
    <col min="7690" max="7690" width="14.75" customWidth="1"/>
    <col min="7691" max="7691" width="20.875" customWidth="1"/>
    <col min="7692" max="7693" width="9.375" customWidth="1"/>
    <col min="7937" max="7937" width="6.5" customWidth="1"/>
    <col min="7938" max="7938" width="12.5" customWidth="1"/>
    <col min="7939" max="7939" width="9.875" customWidth="1"/>
    <col min="7940" max="7940" width="29.875" customWidth="1"/>
    <col min="7941" max="7944" width="14.75" customWidth="1"/>
    <col min="7945" max="7945" width="20.875" customWidth="1"/>
    <col min="7946" max="7946" width="14.75" customWidth="1"/>
    <col min="7947" max="7947" width="20.875" customWidth="1"/>
    <col min="7948" max="7949" width="9.375" customWidth="1"/>
    <col min="8193" max="8193" width="6.5" customWidth="1"/>
    <col min="8194" max="8194" width="12.5" customWidth="1"/>
    <col min="8195" max="8195" width="9.875" customWidth="1"/>
    <col min="8196" max="8196" width="29.875" customWidth="1"/>
    <col min="8197" max="8200" width="14.75" customWidth="1"/>
    <col min="8201" max="8201" width="20.875" customWidth="1"/>
    <col min="8202" max="8202" width="14.75" customWidth="1"/>
    <col min="8203" max="8203" width="20.875" customWidth="1"/>
    <col min="8204" max="8205" width="9.375" customWidth="1"/>
    <col min="8449" max="8449" width="6.5" customWidth="1"/>
    <col min="8450" max="8450" width="12.5" customWidth="1"/>
    <col min="8451" max="8451" width="9.875" customWidth="1"/>
    <col min="8452" max="8452" width="29.875" customWidth="1"/>
    <col min="8453" max="8456" width="14.75" customWidth="1"/>
    <col min="8457" max="8457" width="20.875" customWidth="1"/>
    <col min="8458" max="8458" width="14.75" customWidth="1"/>
    <col min="8459" max="8459" width="20.875" customWidth="1"/>
    <col min="8460" max="8461" width="9.375" customWidth="1"/>
    <col min="8705" max="8705" width="6.5" customWidth="1"/>
    <col min="8706" max="8706" width="12.5" customWidth="1"/>
    <col min="8707" max="8707" width="9.875" customWidth="1"/>
    <col min="8708" max="8708" width="29.875" customWidth="1"/>
    <col min="8709" max="8712" width="14.75" customWidth="1"/>
    <col min="8713" max="8713" width="20.875" customWidth="1"/>
    <col min="8714" max="8714" width="14.75" customWidth="1"/>
    <col min="8715" max="8715" width="20.875" customWidth="1"/>
    <col min="8716" max="8717" width="9.375" customWidth="1"/>
    <col min="8961" max="8961" width="6.5" customWidth="1"/>
    <col min="8962" max="8962" width="12.5" customWidth="1"/>
    <col min="8963" max="8963" width="9.875" customWidth="1"/>
    <col min="8964" max="8964" width="29.875" customWidth="1"/>
    <col min="8965" max="8968" width="14.75" customWidth="1"/>
    <col min="8969" max="8969" width="20.875" customWidth="1"/>
    <col min="8970" max="8970" width="14.75" customWidth="1"/>
    <col min="8971" max="8971" width="20.875" customWidth="1"/>
    <col min="8972" max="8973" width="9.375" customWidth="1"/>
    <col min="9217" max="9217" width="6.5" customWidth="1"/>
    <col min="9218" max="9218" width="12.5" customWidth="1"/>
    <col min="9219" max="9219" width="9.875" customWidth="1"/>
    <col min="9220" max="9220" width="29.875" customWidth="1"/>
    <col min="9221" max="9224" width="14.75" customWidth="1"/>
    <col min="9225" max="9225" width="20.875" customWidth="1"/>
    <col min="9226" max="9226" width="14.75" customWidth="1"/>
    <col min="9227" max="9227" width="20.875" customWidth="1"/>
    <col min="9228" max="9229" width="9.375" customWidth="1"/>
    <col min="9473" max="9473" width="6.5" customWidth="1"/>
    <col min="9474" max="9474" width="12.5" customWidth="1"/>
    <col min="9475" max="9475" width="9.875" customWidth="1"/>
    <col min="9476" max="9476" width="29.875" customWidth="1"/>
    <col min="9477" max="9480" width="14.75" customWidth="1"/>
    <col min="9481" max="9481" width="20.875" customWidth="1"/>
    <col min="9482" max="9482" width="14.75" customWidth="1"/>
    <col min="9483" max="9483" width="20.875" customWidth="1"/>
    <col min="9484" max="9485" width="9.375" customWidth="1"/>
    <col min="9729" max="9729" width="6.5" customWidth="1"/>
    <col min="9730" max="9730" width="12.5" customWidth="1"/>
    <col min="9731" max="9731" width="9.875" customWidth="1"/>
    <col min="9732" max="9732" width="29.875" customWidth="1"/>
    <col min="9733" max="9736" width="14.75" customWidth="1"/>
    <col min="9737" max="9737" width="20.875" customWidth="1"/>
    <col min="9738" max="9738" width="14.75" customWidth="1"/>
    <col min="9739" max="9739" width="20.875" customWidth="1"/>
    <col min="9740" max="9741" width="9.375" customWidth="1"/>
    <col min="9985" max="9985" width="6.5" customWidth="1"/>
    <col min="9986" max="9986" width="12.5" customWidth="1"/>
    <col min="9987" max="9987" width="9.875" customWidth="1"/>
    <col min="9988" max="9988" width="29.875" customWidth="1"/>
    <col min="9989" max="9992" width="14.75" customWidth="1"/>
    <col min="9993" max="9993" width="20.875" customWidth="1"/>
    <col min="9994" max="9994" width="14.75" customWidth="1"/>
    <col min="9995" max="9995" width="20.875" customWidth="1"/>
    <col min="9996" max="9997" width="9.375" customWidth="1"/>
    <col min="10241" max="10241" width="6.5" customWidth="1"/>
    <col min="10242" max="10242" width="12.5" customWidth="1"/>
    <col min="10243" max="10243" width="9.875" customWidth="1"/>
    <col min="10244" max="10244" width="29.875" customWidth="1"/>
    <col min="10245" max="10248" width="14.75" customWidth="1"/>
    <col min="10249" max="10249" width="20.875" customWidth="1"/>
    <col min="10250" max="10250" width="14.75" customWidth="1"/>
    <col min="10251" max="10251" width="20.875" customWidth="1"/>
    <col min="10252" max="10253" width="9.375" customWidth="1"/>
    <col min="10497" max="10497" width="6.5" customWidth="1"/>
    <col min="10498" max="10498" width="12.5" customWidth="1"/>
    <col min="10499" max="10499" width="9.875" customWidth="1"/>
    <col min="10500" max="10500" width="29.875" customWidth="1"/>
    <col min="10501" max="10504" width="14.75" customWidth="1"/>
    <col min="10505" max="10505" width="20.875" customWidth="1"/>
    <col min="10506" max="10506" width="14.75" customWidth="1"/>
    <col min="10507" max="10507" width="20.875" customWidth="1"/>
    <col min="10508" max="10509" width="9.375" customWidth="1"/>
    <col min="10753" max="10753" width="6.5" customWidth="1"/>
    <col min="10754" max="10754" width="12.5" customWidth="1"/>
    <col min="10755" max="10755" width="9.875" customWidth="1"/>
    <col min="10756" max="10756" width="29.875" customWidth="1"/>
    <col min="10757" max="10760" width="14.75" customWidth="1"/>
    <col min="10761" max="10761" width="20.875" customWidth="1"/>
    <col min="10762" max="10762" width="14.75" customWidth="1"/>
    <col min="10763" max="10763" width="20.875" customWidth="1"/>
    <col min="10764" max="10765" width="9.375" customWidth="1"/>
    <col min="11009" max="11009" width="6.5" customWidth="1"/>
    <col min="11010" max="11010" width="12.5" customWidth="1"/>
    <col min="11011" max="11011" width="9.875" customWidth="1"/>
    <col min="11012" max="11012" width="29.875" customWidth="1"/>
    <col min="11013" max="11016" width="14.75" customWidth="1"/>
    <col min="11017" max="11017" width="20.875" customWidth="1"/>
    <col min="11018" max="11018" width="14.75" customWidth="1"/>
    <col min="11019" max="11019" width="20.875" customWidth="1"/>
    <col min="11020" max="11021" width="9.375" customWidth="1"/>
    <col min="11265" max="11265" width="6.5" customWidth="1"/>
    <col min="11266" max="11266" width="12.5" customWidth="1"/>
    <col min="11267" max="11267" width="9.875" customWidth="1"/>
    <col min="11268" max="11268" width="29.875" customWidth="1"/>
    <col min="11269" max="11272" width="14.75" customWidth="1"/>
    <col min="11273" max="11273" width="20.875" customWidth="1"/>
    <col min="11274" max="11274" width="14.75" customWidth="1"/>
    <col min="11275" max="11275" width="20.875" customWidth="1"/>
    <col min="11276" max="11277" width="9.375" customWidth="1"/>
    <col min="11521" max="11521" width="6.5" customWidth="1"/>
    <col min="11522" max="11522" width="12.5" customWidth="1"/>
    <col min="11523" max="11523" width="9.875" customWidth="1"/>
    <col min="11524" max="11524" width="29.875" customWidth="1"/>
    <col min="11525" max="11528" width="14.75" customWidth="1"/>
    <col min="11529" max="11529" width="20.875" customWidth="1"/>
    <col min="11530" max="11530" width="14.75" customWidth="1"/>
    <col min="11531" max="11531" width="20.875" customWidth="1"/>
    <col min="11532" max="11533" width="9.375" customWidth="1"/>
    <col min="11777" max="11777" width="6.5" customWidth="1"/>
    <col min="11778" max="11778" width="12.5" customWidth="1"/>
    <col min="11779" max="11779" width="9.875" customWidth="1"/>
    <col min="11780" max="11780" width="29.875" customWidth="1"/>
    <col min="11781" max="11784" width="14.75" customWidth="1"/>
    <col min="11785" max="11785" width="20.875" customWidth="1"/>
    <col min="11786" max="11786" width="14.75" customWidth="1"/>
    <col min="11787" max="11787" width="20.875" customWidth="1"/>
    <col min="11788" max="11789" width="9.375" customWidth="1"/>
    <col min="12033" max="12033" width="6.5" customWidth="1"/>
    <col min="12034" max="12034" width="12.5" customWidth="1"/>
    <col min="12035" max="12035" width="9.875" customWidth="1"/>
    <col min="12036" max="12036" width="29.875" customWidth="1"/>
    <col min="12037" max="12040" width="14.75" customWidth="1"/>
    <col min="12041" max="12041" width="20.875" customWidth="1"/>
    <col min="12042" max="12042" width="14.75" customWidth="1"/>
    <col min="12043" max="12043" width="20.875" customWidth="1"/>
    <col min="12044" max="12045" width="9.375" customWidth="1"/>
    <col min="12289" max="12289" width="6.5" customWidth="1"/>
    <col min="12290" max="12290" width="12.5" customWidth="1"/>
    <col min="12291" max="12291" width="9.875" customWidth="1"/>
    <col min="12292" max="12292" width="29.875" customWidth="1"/>
    <col min="12293" max="12296" width="14.75" customWidth="1"/>
    <col min="12297" max="12297" width="20.875" customWidth="1"/>
    <col min="12298" max="12298" width="14.75" customWidth="1"/>
    <col min="12299" max="12299" width="20.875" customWidth="1"/>
    <col min="12300" max="12301" width="9.375" customWidth="1"/>
    <col min="12545" max="12545" width="6.5" customWidth="1"/>
    <col min="12546" max="12546" width="12.5" customWidth="1"/>
    <col min="12547" max="12547" width="9.875" customWidth="1"/>
    <col min="12548" max="12548" width="29.875" customWidth="1"/>
    <col min="12549" max="12552" width="14.75" customWidth="1"/>
    <col min="12553" max="12553" width="20.875" customWidth="1"/>
    <col min="12554" max="12554" width="14.75" customWidth="1"/>
    <col min="12555" max="12555" width="20.875" customWidth="1"/>
    <col min="12556" max="12557" width="9.375" customWidth="1"/>
    <col min="12801" max="12801" width="6.5" customWidth="1"/>
    <col min="12802" max="12802" width="12.5" customWidth="1"/>
    <col min="12803" max="12803" width="9.875" customWidth="1"/>
    <col min="12804" max="12804" width="29.875" customWidth="1"/>
    <col min="12805" max="12808" width="14.75" customWidth="1"/>
    <col min="12809" max="12809" width="20.875" customWidth="1"/>
    <col min="12810" max="12810" width="14.75" customWidth="1"/>
    <col min="12811" max="12811" width="20.875" customWidth="1"/>
    <col min="12812" max="12813" width="9.375" customWidth="1"/>
    <col min="13057" max="13057" width="6.5" customWidth="1"/>
    <col min="13058" max="13058" width="12.5" customWidth="1"/>
    <col min="13059" max="13059" width="9.875" customWidth="1"/>
    <col min="13060" max="13060" width="29.875" customWidth="1"/>
    <col min="13061" max="13064" width="14.75" customWidth="1"/>
    <col min="13065" max="13065" width="20.875" customWidth="1"/>
    <col min="13066" max="13066" width="14.75" customWidth="1"/>
    <col min="13067" max="13067" width="20.875" customWidth="1"/>
    <col min="13068" max="13069" width="9.375" customWidth="1"/>
    <col min="13313" max="13313" width="6.5" customWidth="1"/>
    <col min="13314" max="13314" width="12.5" customWidth="1"/>
    <col min="13315" max="13315" width="9.875" customWidth="1"/>
    <col min="13316" max="13316" width="29.875" customWidth="1"/>
    <col min="13317" max="13320" width="14.75" customWidth="1"/>
    <col min="13321" max="13321" width="20.875" customWidth="1"/>
    <col min="13322" max="13322" width="14.75" customWidth="1"/>
    <col min="13323" max="13323" width="20.875" customWidth="1"/>
    <col min="13324" max="13325" width="9.375" customWidth="1"/>
    <col min="13569" max="13569" width="6.5" customWidth="1"/>
    <col min="13570" max="13570" width="12.5" customWidth="1"/>
    <col min="13571" max="13571" width="9.875" customWidth="1"/>
    <col min="13572" max="13572" width="29.875" customWidth="1"/>
    <col min="13573" max="13576" width="14.75" customWidth="1"/>
    <col min="13577" max="13577" width="20.875" customWidth="1"/>
    <col min="13578" max="13578" width="14.75" customWidth="1"/>
    <col min="13579" max="13579" width="20.875" customWidth="1"/>
    <col min="13580" max="13581" width="9.375" customWidth="1"/>
    <col min="13825" max="13825" width="6.5" customWidth="1"/>
    <col min="13826" max="13826" width="12.5" customWidth="1"/>
    <col min="13827" max="13827" width="9.875" customWidth="1"/>
    <col min="13828" max="13828" width="29.875" customWidth="1"/>
    <col min="13829" max="13832" width="14.75" customWidth="1"/>
    <col min="13833" max="13833" width="20.875" customWidth="1"/>
    <col min="13834" max="13834" width="14.75" customWidth="1"/>
    <col min="13835" max="13835" width="20.875" customWidth="1"/>
    <col min="13836" max="13837" width="9.375" customWidth="1"/>
    <col min="14081" max="14081" width="6.5" customWidth="1"/>
    <col min="14082" max="14082" width="12.5" customWidth="1"/>
    <col min="14083" max="14083" width="9.875" customWidth="1"/>
    <col min="14084" max="14084" width="29.875" customWidth="1"/>
    <col min="14085" max="14088" width="14.75" customWidth="1"/>
    <col min="14089" max="14089" width="20.875" customWidth="1"/>
    <col min="14090" max="14090" width="14.75" customWidth="1"/>
    <col min="14091" max="14091" width="20.875" customWidth="1"/>
    <col min="14092" max="14093" width="9.375" customWidth="1"/>
    <col min="14337" max="14337" width="6.5" customWidth="1"/>
    <col min="14338" max="14338" width="12.5" customWidth="1"/>
    <col min="14339" max="14339" width="9.875" customWidth="1"/>
    <col min="14340" max="14340" width="29.875" customWidth="1"/>
    <col min="14341" max="14344" width="14.75" customWidth="1"/>
    <col min="14345" max="14345" width="20.875" customWidth="1"/>
    <col min="14346" max="14346" width="14.75" customWidth="1"/>
    <col min="14347" max="14347" width="20.875" customWidth="1"/>
    <col min="14348" max="14349" width="9.375" customWidth="1"/>
    <col min="14593" max="14593" width="6.5" customWidth="1"/>
    <col min="14594" max="14594" width="12.5" customWidth="1"/>
    <col min="14595" max="14595" width="9.875" customWidth="1"/>
    <col min="14596" max="14596" width="29.875" customWidth="1"/>
    <col min="14597" max="14600" width="14.75" customWidth="1"/>
    <col min="14601" max="14601" width="20.875" customWidth="1"/>
    <col min="14602" max="14602" width="14.75" customWidth="1"/>
    <col min="14603" max="14603" width="20.875" customWidth="1"/>
    <col min="14604" max="14605" width="9.375" customWidth="1"/>
    <col min="14849" max="14849" width="6.5" customWidth="1"/>
    <col min="14850" max="14850" width="12.5" customWidth="1"/>
    <col min="14851" max="14851" width="9.875" customWidth="1"/>
    <col min="14852" max="14852" width="29.875" customWidth="1"/>
    <col min="14853" max="14856" width="14.75" customWidth="1"/>
    <col min="14857" max="14857" width="20.875" customWidth="1"/>
    <col min="14858" max="14858" width="14.75" customWidth="1"/>
    <col min="14859" max="14859" width="20.875" customWidth="1"/>
    <col min="14860" max="14861" width="9.375" customWidth="1"/>
    <col min="15105" max="15105" width="6.5" customWidth="1"/>
    <col min="15106" max="15106" width="12.5" customWidth="1"/>
    <col min="15107" max="15107" width="9.875" customWidth="1"/>
    <col min="15108" max="15108" width="29.875" customWidth="1"/>
    <col min="15109" max="15112" width="14.75" customWidth="1"/>
    <col min="15113" max="15113" width="20.875" customWidth="1"/>
    <col min="15114" max="15114" width="14.75" customWidth="1"/>
    <col min="15115" max="15115" width="20.875" customWidth="1"/>
    <col min="15116" max="15117" width="9.375" customWidth="1"/>
    <col min="15361" max="15361" width="6.5" customWidth="1"/>
    <col min="15362" max="15362" width="12.5" customWidth="1"/>
    <col min="15363" max="15363" width="9.875" customWidth="1"/>
    <col min="15364" max="15364" width="29.875" customWidth="1"/>
    <col min="15365" max="15368" width="14.75" customWidth="1"/>
    <col min="15369" max="15369" width="20.875" customWidth="1"/>
    <col min="15370" max="15370" width="14.75" customWidth="1"/>
    <col min="15371" max="15371" width="20.875" customWidth="1"/>
    <col min="15372" max="15373" width="9.375" customWidth="1"/>
    <col min="15617" max="15617" width="6.5" customWidth="1"/>
    <col min="15618" max="15618" width="12.5" customWidth="1"/>
    <col min="15619" max="15619" width="9.875" customWidth="1"/>
    <col min="15620" max="15620" width="29.875" customWidth="1"/>
    <col min="15621" max="15624" width="14.75" customWidth="1"/>
    <col min="15625" max="15625" width="20.875" customWidth="1"/>
    <col min="15626" max="15626" width="14.75" customWidth="1"/>
    <col min="15627" max="15627" width="20.875" customWidth="1"/>
    <col min="15628" max="15629" width="9.375" customWidth="1"/>
    <col min="15873" max="15873" width="6.5" customWidth="1"/>
    <col min="15874" max="15874" width="12.5" customWidth="1"/>
    <col min="15875" max="15875" width="9.875" customWidth="1"/>
    <col min="15876" max="15876" width="29.875" customWidth="1"/>
    <col min="15877" max="15880" width="14.75" customWidth="1"/>
    <col min="15881" max="15881" width="20.875" customWidth="1"/>
    <col min="15882" max="15882" width="14.75" customWidth="1"/>
    <col min="15883" max="15883" width="20.875" customWidth="1"/>
    <col min="15884" max="15885" width="9.375" customWidth="1"/>
    <col min="16129" max="16129" width="6.5" customWidth="1"/>
    <col min="16130" max="16130" width="12.5" customWidth="1"/>
    <col min="16131" max="16131" width="9.875" customWidth="1"/>
    <col min="16132" max="16132" width="29.875" customWidth="1"/>
    <col min="16133" max="16136" width="14.75" customWidth="1"/>
    <col min="16137" max="16137" width="20.875" customWidth="1"/>
    <col min="16138" max="16138" width="14.75" customWidth="1"/>
    <col min="16139" max="16139" width="20.875" customWidth="1"/>
    <col min="16140" max="16141" width="9.375" customWidth="1"/>
  </cols>
  <sheetData>
    <row r="1" spans="1:13" s="13" customFormat="1" ht="33" customHeight="1" x14ac:dyDescent="0.15">
      <c r="A1" s="143" t="s">
        <v>75</v>
      </c>
      <c r="B1" s="143"/>
      <c r="C1" s="143"/>
      <c r="D1" s="143"/>
      <c r="E1" s="143"/>
      <c r="F1" s="143"/>
      <c r="G1" s="143"/>
      <c r="H1" s="143"/>
      <c r="I1" s="143"/>
      <c r="J1" s="143"/>
      <c r="K1" s="143"/>
    </row>
    <row r="2" spans="1:13" s="13" customFormat="1" ht="19.5" customHeight="1" thickBot="1" x14ac:dyDescent="0.25">
      <c r="A2" s="14"/>
      <c r="B2" s="15"/>
      <c r="C2" s="15"/>
      <c r="D2" s="15"/>
      <c r="E2" s="15"/>
      <c r="F2" s="15"/>
      <c r="G2" s="16"/>
      <c r="H2" s="17"/>
      <c r="I2" s="18"/>
      <c r="J2" s="144" t="s">
        <v>74</v>
      </c>
      <c r="K2" s="144"/>
    </row>
    <row r="3" spans="1:13" s="13" customFormat="1" ht="23.25" customHeight="1" thickBot="1" x14ac:dyDescent="0.2">
      <c r="A3" s="145" t="s">
        <v>60</v>
      </c>
      <c r="B3" s="147" t="s">
        <v>61</v>
      </c>
      <c r="C3" s="147" t="s">
        <v>5</v>
      </c>
      <c r="D3" s="150" t="s">
        <v>62</v>
      </c>
      <c r="E3" s="153" t="s">
        <v>63</v>
      </c>
      <c r="F3" s="154"/>
      <c r="G3" s="155"/>
      <c r="H3" s="156" t="s">
        <v>64</v>
      </c>
      <c r="I3" s="158" t="s">
        <v>65</v>
      </c>
      <c r="J3" s="161" t="s">
        <v>66</v>
      </c>
      <c r="K3" s="163" t="s">
        <v>67</v>
      </c>
      <c r="L3" s="166"/>
      <c r="M3" s="167"/>
    </row>
    <row r="4" spans="1:13" s="13" customFormat="1" ht="23.25" customHeight="1" thickTop="1" x14ac:dyDescent="0.15">
      <c r="A4" s="138"/>
      <c r="B4" s="148"/>
      <c r="C4" s="148"/>
      <c r="D4" s="151"/>
      <c r="E4" s="19" t="s">
        <v>68</v>
      </c>
      <c r="F4" s="20" t="s">
        <v>46</v>
      </c>
      <c r="G4" s="21" t="s">
        <v>18</v>
      </c>
      <c r="H4" s="157"/>
      <c r="I4" s="159"/>
      <c r="J4" s="162"/>
      <c r="K4" s="164"/>
      <c r="L4" s="166"/>
      <c r="M4" s="167"/>
    </row>
    <row r="5" spans="1:13" s="13" customFormat="1" ht="20.25" customHeight="1" thickBot="1" x14ac:dyDescent="0.2">
      <c r="A5" s="146"/>
      <c r="B5" s="149"/>
      <c r="C5" s="149"/>
      <c r="D5" s="152"/>
      <c r="E5" s="112">
        <v>55.7</v>
      </c>
      <c r="F5" s="113">
        <v>40</v>
      </c>
      <c r="G5" s="22">
        <f>E5+F5</f>
        <v>95.7</v>
      </c>
      <c r="H5" s="23">
        <v>1.3</v>
      </c>
      <c r="I5" s="160"/>
      <c r="J5" s="24">
        <v>17</v>
      </c>
      <c r="K5" s="165"/>
      <c r="L5" s="168"/>
      <c r="M5" s="169"/>
    </row>
    <row r="6" spans="1:13" s="13" customFormat="1" ht="25.5" customHeight="1" x14ac:dyDescent="0.2">
      <c r="A6" s="88">
        <v>1</v>
      </c>
      <c r="B6" s="89">
        <v>58000</v>
      </c>
      <c r="C6" s="90">
        <f>ROUND(B6/30,-1)</f>
        <v>1930</v>
      </c>
      <c r="D6" s="91" t="s">
        <v>71</v>
      </c>
      <c r="E6" s="25">
        <f t="shared" ref="E6:E31" si="0">G6-F6</f>
        <v>3231</v>
      </c>
      <c r="F6" s="26">
        <f t="shared" ref="F6:F31" si="1">ROUNDDOWN(G6*$F$5/$G$5,0)</f>
        <v>2320</v>
      </c>
      <c r="G6" s="27">
        <f t="shared" ref="G6:G31" si="2">I6-H6</f>
        <v>5551</v>
      </c>
      <c r="H6" s="28">
        <f t="shared" ref="H6:H32" si="3">ROUNDDOWN($B6*$H$5/1000,0)</f>
        <v>75</v>
      </c>
      <c r="I6" s="29">
        <f t="shared" ref="I6:I32" si="4">ROUNDDOWN($B6*($G$5+$H$5)/1000,0)</f>
        <v>5626</v>
      </c>
      <c r="J6" s="30">
        <f>ROUNDDOWN($B6*$J$5/1000,0)</f>
        <v>986</v>
      </c>
      <c r="K6" s="31">
        <f t="shared" ref="K6:K31" si="5">SUM(I6:J6)</f>
        <v>6612</v>
      </c>
      <c r="L6" s="32"/>
      <c r="M6" s="139" t="s">
        <v>69</v>
      </c>
    </row>
    <row r="7" spans="1:13" s="13" customFormat="1" ht="25.5" customHeight="1" x14ac:dyDescent="0.2">
      <c r="A7" s="92">
        <v>2</v>
      </c>
      <c r="B7" s="93">
        <v>68000</v>
      </c>
      <c r="C7" s="94">
        <f>ROUND(B7/30,-1)</f>
        <v>2270</v>
      </c>
      <c r="D7" s="95" t="s">
        <v>43</v>
      </c>
      <c r="E7" s="33">
        <f t="shared" si="0"/>
        <v>3788</v>
      </c>
      <c r="F7" s="34">
        <f t="shared" si="1"/>
        <v>2720</v>
      </c>
      <c r="G7" s="35">
        <f t="shared" si="2"/>
        <v>6508</v>
      </c>
      <c r="H7" s="36">
        <f t="shared" si="3"/>
        <v>88</v>
      </c>
      <c r="I7" s="37">
        <f t="shared" si="4"/>
        <v>6596</v>
      </c>
      <c r="J7" s="38">
        <f t="shared" ref="J7:J32" si="6">ROUNDDOWN($B7*$J$5/1000,0)</f>
        <v>1156</v>
      </c>
      <c r="K7" s="39">
        <f t="shared" si="5"/>
        <v>7752</v>
      </c>
      <c r="L7" s="40"/>
      <c r="M7" s="140"/>
    </row>
    <row r="8" spans="1:13" s="13" customFormat="1" ht="25.5" customHeight="1" x14ac:dyDescent="0.2">
      <c r="A8" s="92">
        <v>3</v>
      </c>
      <c r="B8" s="93">
        <v>78000</v>
      </c>
      <c r="C8" s="94">
        <f>ROUND(B8/30,-1)</f>
        <v>2600</v>
      </c>
      <c r="D8" s="95" t="s">
        <v>41</v>
      </c>
      <c r="E8" s="33">
        <f t="shared" si="0"/>
        <v>4345</v>
      </c>
      <c r="F8" s="34">
        <f t="shared" si="1"/>
        <v>3120</v>
      </c>
      <c r="G8" s="35">
        <f t="shared" si="2"/>
        <v>7465</v>
      </c>
      <c r="H8" s="36">
        <f t="shared" si="3"/>
        <v>101</v>
      </c>
      <c r="I8" s="37">
        <f t="shared" si="4"/>
        <v>7566</v>
      </c>
      <c r="J8" s="38">
        <f t="shared" si="6"/>
        <v>1326</v>
      </c>
      <c r="K8" s="39">
        <f t="shared" si="5"/>
        <v>8892</v>
      </c>
      <c r="L8" s="40"/>
      <c r="M8" s="140"/>
    </row>
    <row r="9" spans="1:13" s="13" customFormat="1" ht="25.5" customHeight="1" thickBot="1" x14ac:dyDescent="0.25">
      <c r="A9" s="96">
        <v>4</v>
      </c>
      <c r="B9" s="97">
        <v>88000</v>
      </c>
      <c r="C9" s="98">
        <f>ROUND(B9/30,-1)</f>
        <v>2930</v>
      </c>
      <c r="D9" s="99" t="s">
        <v>42</v>
      </c>
      <c r="E9" s="41">
        <f t="shared" si="0"/>
        <v>4902</v>
      </c>
      <c r="F9" s="42">
        <f t="shared" si="1"/>
        <v>3520</v>
      </c>
      <c r="G9" s="43">
        <f t="shared" si="2"/>
        <v>8422</v>
      </c>
      <c r="H9" s="44">
        <f t="shared" si="3"/>
        <v>114</v>
      </c>
      <c r="I9" s="45">
        <f t="shared" si="4"/>
        <v>8536</v>
      </c>
      <c r="J9" s="46">
        <f t="shared" si="6"/>
        <v>1496</v>
      </c>
      <c r="K9" s="47">
        <f t="shared" si="5"/>
        <v>10032</v>
      </c>
      <c r="L9" s="40"/>
      <c r="M9" s="140"/>
    </row>
    <row r="10" spans="1:13" s="13" customFormat="1" ht="25.5" customHeight="1" x14ac:dyDescent="0.2">
      <c r="A10" s="100">
        <v>5</v>
      </c>
      <c r="B10" s="101">
        <v>98000</v>
      </c>
      <c r="C10" s="102">
        <f>ROUND(B10/30,-1)</f>
        <v>3270</v>
      </c>
      <c r="D10" s="103" t="s">
        <v>40</v>
      </c>
      <c r="E10" s="67">
        <f t="shared" si="0"/>
        <v>5459</v>
      </c>
      <c r="F10" s="68">
        <f t="shared" si="1"/>
        <v>3920</v>
      </c>
      <c r="G10" s="69">
        <f t="shared" si="2"/>
        <v>9379</v>
      </c>
      <c r="H10" s="70">
        <f t="shared" si="3"/>
        <v>127</v>
      </c>
      <c r="I10" s="71">
        <f t="shared" si="4"/>
        <v>9506</v>
      </c>
      <c r="J10" s="72">
        <f t="shared" si="6"/>
        <v>1666</v>
      </c>
      <c r="K10" s="73">
        <f t="shared" si="5"/>
        <v>11172</v>
      </c>
      <c r="L10" s="170" t="s">
        <v>70</v>
      </c>
      <c r="M10" s="140"/>
    </row>
    <row r="11" spans="1:13" s="13" customFormat="1" ht="25.5" customHeight="1" x14ac:dyDescent="0.2">
      <c r="A11" s="104">
        <v>6</v>
      </c>
      <c r="B11" s="105">
        <v>104000</v>
      </c>
      <c r="C11" s="106">
        <f t="shared" ref="C11:C31" si="7">ROUND(B11/30,-1)</f>
        <v>3470</v>
      </c>
      <c r="D11" s="107" t="s">
        <v>39</v>
      </c>
      <c r="E11" s="74">
        <f t="shared" si="0"/>
        <v>5793</v>
      </c>
      <c r="F11" s="75">
        <f t="shared" si="1"/>
        <v>4160</v>
      </c>
      <c r="G11" s="76">
        <f t="shared" si="2"/>
        <v>9953</v>
      </c>
      <c r="H11" s="77">
        <f t="shared" si="3"/>
        <v>135</v>
      </c>
      <c r="I11" s="78">
        <f t="shared" si="4"/>
        <v>10088</v>
      </c>
      <c r="J11" s="79">
        <f t="shared" si="6"/>
        <v>1768</v>
      </c>
      <c r="K11" s="80">
        <f t="shared" si="5"/>
        <v>11856</v>
      </c>
      <c r="L11" s="171"/>
      <c r="M11" s="140"/>
    </row>
    <row r="12" spans="1:13" s="13" customFormat="1" ht="25.5" customHeight="1" x14ac:dyDescent="0.2">
      <c r="A12" s="104">
        <v>7</v>
      </c>
      <c r="B12" s="105">
        <v>110000</v>
      </c>
      <c r="C12" s="106">
        <f t="shared" si="7"/>
        <v>3670</v>
      </c>
      <c r="D12" s="107" t="s">
        <v>38</v>
      </c>
      <c r="E12" s="74">
        <f t="shared" si="0"/>
        <v>6127</v>
      </c>
      <c r="F12" s="75">
        <f t="shared" si="1"/>
        <v>4400</v>
      </c>
      <c r="G12" s="76">
        <f t="shared" si="2"/>
        <v>10527</v>
      </c>
      <c r="H12" s="77">
        <f t="shared" si="3"/>
        <v>143</v>
      </c>
      <c r="I12" s="78">
        <f t="shared" si="4"/>
        <v>10670</v>
      </c>
      <c r="J12" s="79">
        <f t="shared" si="6"/>
        <v>1870</v>
      </c>
      <c r="K12" s="80">
        <f t="shared" si="5"/>
        <v>12540</v>
      </c>
      <c r="L12" s="171"/>
      <c r="M12" s="140"/>
    </row>
    <row r="13" spans="1:13" s="13" customFormat="1" ht="25.5" customHeight="1" x14ac:dyDescent="0.2">
      <c r="A13" s="104">
        <v>8</v>
      </c>
      <c r="B13" s="105">
        <v>118000</v>
      </c>
      <c r="C13" s="106">
        <f t="shared" si="7"/>
        <v>3930</v>
      </c>
      <c r="D13" s="107" t="s">
        <v>37</v>
      </c>
      <c r="E13" s="74">
        <f t="shared" si="0"/>
        <v>6573</v>
      </c>
      <c r="F13" s="75">
        <f t="shared" si="1"/>
        <v>4720</v>
      </c>
      <c r="G13" s="76">
        <f t="shared" si="2"/>
        <v>11293</v>
      </c>
      <c r="H13" s="77">
        <f t="shared" si="3"/>
        <v>153</v>
      </c>
      <c r="I13" s="78">
        <f t="shared" si="4"/>
        <v>11446</v>
      </c>
      <c r="J13" s="79">
        <f t="shared" si="6"/>
        <v>2006</v>
      </c>
      <c r="K13" s="80">
        <f t="shared" si="5"/>
        <v>13452</v>
      </c>
      <c r="L13" s="171"/>
      <c r="M13" s="140"/>
    </row>
    <row r="14" spans="1:13" s="13" customFormat="1" ht="25.5" customHeight="1" x14ac:dyDescent="0.2">
      <c r="A14" s="104">
        <v>9</v>
      </c>
      <c r="B14" s="105">
        <v>126000</v>
      </c>
      <c r="C14" s="106">
        <f t="shared" si="7"/>
        <v>4200</v>
      </c>
      <c r="D14" s="107" t="s">
        <v>36</v>
      </c>
      <c r="E14" s="74">
        <f t="shared" si="0"/>
        <v>7019</v>
      </c>
      <c r="F14" s="75">
        <f t="shared" si="1"/>
        <v>5040</v>
      </c>
      <c r="G14" s="76">
        <f t="shared" si="2"/>
        <v>12059</v>
      </c>
      <c r="H14" s="77">
        <f t="shared" si="3"/>
        <v>163</v>
      </c>
      <c r="I14" s="78">
        <f t="shared" si="4"/>
        <v>12222</v>
      </c>
      <c r="J14" s="79">
        <f t="shared" si="6"/>
        <v>2142</v>
      </c>
      <c r="K14" s="80">
        <f t="shared" si="5"/>
        <v>14364</v>
      </c>
      <c r="L14" s="171"/>
      <c r="M14" s="140"/>
    </row>
    <row r="15" spans="1:13" s="13" customFormat="1" ht="25.5" customHeight="1" x14ac:dyDescent="0.2">
      <c r="A15" s="104">
        <v>10</v>
      </c>
      <c r="B15" s="105">
        <v>134000</v>
      </c>
      <c r="C15" s="106">
        <f t="shared" si="7"/>
        <v>4470</v>
      </c>
      <c r="D15" s="107" t="s">
        <v>35</v>
      </c>
      <c r="E15" s="74">
        <f t="shared" si="0"/>
        <v>7464</v>
      </c>
      <c r="F15" s="75">
        <f t="shared" si="1"/>
        <v>5360</v>
      </c>
      <c r="G15" s="76">
        <f t="shared" si="2"/>
        <v>12824</v>
      </c>
      <c r="H15" s="77">
        <f t="shared" si="3"/>
        <v>174</v>
      </c>
      <c r="I15" s="78">
        <f t="shared" si="4"/>
        <v>12998</v>
      </c>
      <c r="J15" s="79">
        <f t="shared" si="6"/>
        <v>2278</v>
      </c>
      <c r="K15" s="80">
        <f t="shared" si="5"/>
        <v>15276</v>
      </c>
      <c r="L15" s="171"/>
      <c r="M15" s="140"/>
    </row>
    <row r="16" spans="1:13" s="13" customFormat="1" ht="25.5" customHeight="1" x14ac:dyDescent="0.2">
      <c r="A16" s="104">
        <v>11</v>
      </c>
      <c r="B16" s="105">
        <v>142000</v>
      </c>
      <c r="C16" s="106">
        <f t="shared" si="7"/>
        <v>4730</v>
      </c>
      <c r="D16" s="107" t="s">
        <v>34</v>
      </c>
      <c r="E16" s="74">
        <f t="shared" si="0"/>
        <v>7910</v>
      </c>
      <c r="F16" s="75">
        <f t="shared" si="1"/>
        <v>5680</v>
      </c>
      <c r="G16" s="76">
        <f t="shared" si="2"/>
        <v>13590</v>
      </c>
      <c r="H16" s="77">
        <f t="shared" si="3"/>
        <v>184</v>
      </c>
      <c r="I16" s="78">
        <f t="shared" si="4"/>
        <v>13774</v>
      </c>
      <c r="J16" s="79">
        <f t="shared" si="6"/>
        <v>2414</v>
      </c>
      <c r="K16" s="80">
        <f t="shared" si="5"/>
        <v>16188</v>
      </c>
      <c r="L16" s="171"/>
      <c r="M16" s="140"/>
    </row>
    <row r="17" spans="1:13" s="13" customFormat="1" ht="25.5" customHeight="1" x14ac:dyDescent="0.2">
      <c r="A17" s="104">
        <v>12</v>
      </c>
      <c r="B17" s="105">
        <v>150000</v>
      </c>
      <c r="C17" s="106">
        <f t="shared" si="7"/>
        <v>5000</v>
      </c>
      <c r="D17" s="107" t="s">
        <v>33</v>
      </c>
      <c r="E17" s="74">
        <f t="shared" si="0"/>
        <v>8355</v>
      </c>
      <c r="F17" s="75">
        <f t="shared" si="1"/>
        <v>6000</v>
      </c>
      <c r="G17" s="76">
        <f t="shared" si="2"/>
        <v>14355</v>
      </c>
      <c r="H17" s="77">
        <f t="shared" si="3"/>
        <v>195</v>
      </c>
      <c r="I17" s="78">
        <f t="shared" si="4"/>
        <v>14550</v>
      </c>
      <c r="J17" s="79">
        <f t="shared" si="6"/>
        <v>2550</v>
      </c>
      <c r="K17" s="80">
        <f t="shared" si="5"/>
        <v>17100</v>
      </c>
      <c r="L17" s="171"/>
      <c r="M17" s="140"/>
    </row>
    <row r="18" spans="1:13" s="13" customFormat="1" ht="25.5" customHeight="1" x14ac:dyDescent="0.2">
      <c r="A18" s="104">
        <v>13</v>
      </c>
      <c r="B18" s="105">
        <v>160000</v>
      </c>
      <c r="C18" s="106">
        <f t="shared" si="7"/>
        <v>5330</v>
      </c>
      <c r="D18" s="107" t="s">
        <v>32</v>
      </c>
      <c r="E18" s="74">
        <f t="shared" si="0"/>
        <v>8912</v>
      </c>
      <c r="F18" s="75">
        <f t="shared" si="1"/>
        <v>6400</v>
      </c>
      <c r="G18" s="76">
        <f t="shared" si="2"/>
        <v>15312</v>
      </c>
      <c r="H18" s="77">
        <f t="shared" si="3"/>
        <v>208</v>
      </c>
      <c r="I18" s="78">
        <f t="shared" si="4"/>
        <v>15520</v>
      </c>
      <c r="J18" s="79">
        <f t="shared" si="6"/>
        <v>2720</v>
      </c>
      <c r="K18" s="80">
        <f t="shared" si="5"/>
        <v>18240</v>
      </c>
      <c r="L18" s="171"/>
      <c r="M18" s="140"/>
    </row>
    <row r="19" spans="1:13" s="13" customFormat="1" ht="25.5" customHeight="1" x14ac:dyDescent="0.2">
      <c r="A19" s="104">
        <v>14</v>
      </c>
      <c r="B19" s="105">
        <v>170000</v>
      </c>
      <c r="C19" s="106">
        <f t="shared" si="7"/>
        <v>5670</v>
      </c>
      <c r="D19" s="107" t="s">
        <v>31</v>
      </c>
      <c r="E19" s="74">
        <f t="shared" si="0"/>
        <v>9469</v>
      </c>
      <c r="F19" s="75">
        <f t="shared" si="1"/>
        <v>6800</v>
      </c>
      <c r="G19" s="76">
        <f t="shared" si="2"/>
        <v>16269</v>
      </c>
      <c r="H19" s="77">
        <f t="shared" si="3"/>
        <v>221</v>
      </c>
      <c r="I19" s="78">
        <f t="shared" si="4"/>
        <v>16490</v>
      </c>
      <c r="J19" s="79">
        <f t="shared" si="6"/>
        <v>2890</v>
      </c>
      <c r="K19" s="80">
        <f t="shared" si="5"/>
        <v>19380</v>
      </c>
      <c r="L19" s="171"/>
      <c r="M19" s="140"/>
    </row>
    <row r="20" spans="1:13" s="13" customFormat="1" ht="25.5" customHeight="1" x14ac:dyDescent="0.2">
      <c r="A20" s="104">
        <v>15</v>
      </c>
      <c r="B20" s="105">
        <v>180000</v>
      </c>
      <c r="C20" s="106">
        <f t="shared" si="7"/>
        <v>6000</v>
      </c>
      <c r="D20" s="107" t="s">
        <v>30</v>
      </c>
      <c r="E20" s="74">
        <f t="shared" si="0"/>
        <v>10026</v>
      </c>
      <c r="F20" s="75">
        <f t="shared" si="1"/>
        <v>7200</v>
      </c>
      <c r="G20" s="76">
        <f t="shared" si="2"/>
        <v>17226</v>
      </c>
      <c r="H20" s="77">
        <f t="shared" si="3"/>
        <v>234</v>
      </c>
      <c r="I20" s="78">
        <f t="shared" si="4"/>
        <v>17460</v>
      </c>
      <c r="J20" s="79">
        <f t="shared" si="6"/>
        <v>3060</v>
      </c>
      <c r="K20" s="80">
        <f t="shared" si="5"/>
        <v>20520</v>
      </c>
      <c r="L20" s="171"/>
      <c r="M20" s="140"/>
    </row>
    <row r="21" spans="1:13" s="13" customFormat="1" ht="25.5" customHeight="1" x14ac:dyDescent="0.2">
      <c r="A21" s="104">
        <v>16</v>
      </c>
      <c r="B21" s="105">
        <v>190000</v>
      </c>
      <c r="C21" s="106">
        <f t="shared" si="7"/>
        <v>6330</v>
      </c>
      <c r="D21" s="107" t="s">
        <v>29</v>
      </c>
      <c r="E21" s="74">
        <f t="shared" si="0"/>
        <v>10583</v>
      </c>
      <c r="F21" s="75">
        <f t="shared" si="1"/>
        <v>7600</v>
      </c>
      <c r="G21" s="76">
        <f t="shared" si="2"/>
        <v>18183</v>
      </c>
      <c r="H21" s="77">
        <f t="shared" si="3"/>
        <v>247</v>
      </c>
      <c r="I21" s="78">
        <f t="shared" si="4"/>
        <v>18430</v>
      </c>
      <c r="J21" s="79">
        <f t="shared" si="6"/>
        <v>3230</v>
      </c>
      <c r="K21" s="80">
        <f t="shared" si="5"/>
        <v>21660</v>
      </c>
      <c r="L21" s="171"/>
      <c r="M21" s="140"/>
    </row>
    <row r="22" spans="1:13" s="13" customFormat="1" ht="25.5" customHeight="1" x14ac:dyDescent="0.2">
      <c r="A22" s="104">
        <v>17</v>
      </c>
      <c r="B22" s="105">
        <v>200000</v>
      </c>
      <c r="C22" s="106">
        <f t="shared" si="7"/>
        <v>6670</v>
      </c>
      <c r="D22" s="107" t="s">
        <v>28</v>
      </c>
      <c r="E22" s="74">
        <f t="shared" si="0"/>
        <v>11140</v>
      </c>
      <c r="F22" s="75">
        <f t="shared" si="1"/>
        <v>8000</v>
      </c>
      <c r="G22" s="76">
        <f t="shared" si="2"/>
        <v>19140</v>
      </c>
      <c r="H22" s="77">
        <f t="shared" si="3"/>
        <v>260</v>
      </c>
      <c r="I22" s="78">
        <f t="shared" si="4"/>
        <v>19400</v>
      </c>
      <c r="J22" s="79">
        <f t="shared" si="6"/>
        <v>3400</v>
      </c>
      <c r="K22" s="80">
        <f t="shared" si="5"/>
        <v>22800</v>
      </c>
      <c r="L22" s="171"/>
      <c r="M22" s="140"/>
    </row>
    <row r="23" spans="1:13" s="13" customFormat="1" ht="25.5" customHeight="1" x14ac:dyDescent="0.2">
      <c r="A23" s="104">
        <v>18</v>
      </c>
      <c r="B23" s="105">
        <v>220000</v>
      </c>
      <c r="C23" s="106">
        <f t="shared" si="7"/>
        <v>7330</v>
      </c>
      <c r="D23" s="107" t="s">
        <v>27</v>
      </c>
      <c r="E23" s="74">
        <f t="shared" si="0"/>
        <v>12254</v>
      </c>
      <c r="F23" s="75">
        <f t="shared" si="1"/>
        <v>8800</v>
      </c>
      <c r="G23" s="76">
        <f t="shared" si="2"/>
        <v>21054</v>
      </c>
      <c r="H23" s="77">
        <f t="shared" si="3"/>
        <v>286</v>
      </c>
      <c r="I23" s="78">
        <f t="shared" si="4"/>
        <v>21340</v>
      </c>
      <c r="J23" s="79">
        <f t="shared" si="6"/>
        <v>3740</v>
      </c>
      <c r="K23" s="80">
        <f t="shared" si="5"/>
        <v>25080</v>
      </c>
      <c r="L23" s="171"/>
      <c r="M23" s="140"/>
    </row>
    <row r="24" spans="1:13" s="13" customFormat="1" ht="25.5" customHeight="1" x14ac:dyDescent="0.2">
      <c r="A24" s="118">
        <v>19</v>
      </c>
      <c r="B24" s="119">
        <v>240000</v>
      </c>
      <c r="C24" s="120">
        <f t="shared" si="7"/>
        <v>8000</v>
      </c>
      <c r="D24" s="121" t="s">
        <v>26</v>
      </c>
      <c r="E24" s="122">
        <f t="shared" si="0"/>
        <v>13368</v>
      </c>
      <c r="F24" s="123">
        <f t="shared" si="1"/>
        <v>9600</v>
      </c>
      <c r="G24" s="124">
        <f t="shared" si="2"/>
        <v>22968</v>
      </c>
      <c r="H24" s="125">
        <f t="shared" si="3"/>
        <v>312</v>
      </c>
      <c r="I24" s="126">
        <f t="shared" si="4"/>
        <v>23280</v>
      </c>
      <c r="J24" s="127">
        <f t="shared" si="6"/>
        <v>4080</v>
      </c>
      <c r="K24" s="128">
        <f t="shared" si="5"/>
        <v>27360</v>
      </c>
      <c r="L24" s="171"/>
      <c r="M24" s="140"/>
    </row>
    <row r="25" spans="1:13" s="13" customFormat="1" ht="25.5" customHeight="1" thickBot="1" x14ac:dyDescent="0.25">
      <c r="A25" s="129">
        <v>20</v>
      </c>
      <c r="B25" s="130">
        <v>260000</v>
      </c>
      <c r="C25" s="131">
        <f t="shared" si="7"/>
        <v>8670</v>
      </c>
      <c r="D25" s="132" t="s">
        <v>25</v>
      </c>
      <c r="E25" s="81">
        <f t="shared" si="0"/>
        <v>14482</v>
      </c>
      <c r="F25" s="82">
        <f t="shared" si="1"/>
        <v>10400</v>
      </c>
      <c r="G25" s="83">
        <f t="shared" si="2"/>
        <v>24882</v>
      </c>
      <c r="H25" s="84">
        <f t="shared" si="3"/>
        <v>338</v>
      </c>
      <c r="I25" s="85">
        <f t="shared" si="4"/>
        <v>25220</v>
      </c>
      <c r="J25" s="86">
        <f t="shared" si="6"/>
        <v>4420</v>
      </c>
      <c r="K25" s="87">
        <f t="shared" si="5"/>
        <v>29640</v>
      </c>
      <c r="L25" s="133"/>
      <c r="M25" s="140"/>
    </row>
    <row r="26" spans="1:13" s="13" customFormat="1" ht="25.5" customHeight="1" x14ac:dyDescent="0.2">
      <c r="A26" s="108">
        <v>21</v>
      </c>
      <c r="B26" s="109">
        <v>280000</v>
      </c>
      <c r="C26" s="110">
        <f t="shared" si="7"/>
        <v>9330</v>
      </c>
      <c r="D26" s="111" t="s">
        <v>24</v>
      </c>
      <c r="E26" s="33">
        <f t="shared" si="0"/>
        <v>15596</v>
      </c>
      <c r="F26" s="34">
        <f t="shared" si="1"/>
        <v>11200</v>
      </c>
      <c r="G26" s="35">
        <f t="shared" si="2"/>
        <v>26796</v>
      </c>
      <c r="H26" s="36">
        <f t="shared" si="3"/>
        <v>364</v>
      </c>
      <c r="I26" s="37">
        <f t="shared" si="4"/>
        <v>27160</v>
      </c>
      <c r="J26" s="38">
        <f t="shared" si="6"/>
        <v>4760</v>
      </c>
      <c r="K26" s="39">
        <f t="shared" si="5"/>
        <v>31920</v>
      </c>
      <c r="L26" s="48"/>
      <c r="M26" s="140"/>
    </row>
    <row r="27" spans="1:13" s="13" customFormat="1" ht="25.5" customHeight="1" x14ac:dyDescent="0.2">
      <c r="A27" s="92">
        <v>22</v>
      </c>
      <c r="B27" s="93">
        <v>300000</v>
      </c>
      <c r="C27" s="94">
        <f t="shared" si="7"/>
        <v>10000</v>
      </c>
      <c r="D27" s="95" t="s">
        <v>23</v>
      </c>
      <c r="E27" s="33">
        <f t="shared" si="0"/>
        <v>16710</v>
      </c>
      <c r="F27" s="34">
        <f t="shared" si="1"/>
        <v>12000</v>
      </c>
      <c r="G27" s="35">
        <f t="shared" si="2"/>
        <v>28710</v>
      </c>
      <c r="H27" s="36">
        <f t="shared" si="3"/>
        <v>390</v>
      </c>
      <c r="I27" s="37">
        <f t="shared" si="4"/>
        <v>29100</v>
      </c>
      <c r="J27" s="38">
        <f t="shared" si="6"/>
        <v>5100</v>
      </c>
      <c r="K27" s="39">
        <f t="shared" si="5"/>
        <v>34200</v>
      </c>
      <c r="L27" s="48"/>
      <c r="M27" s="140"/>
    </row>
    <row r="28" spans="1:13" s="13" customFormat="1" ht="25.5" customHeight="1" x14ac:dyDescent="0.2">
      <c r="A28" s="92">
        <v>23</v>
      </c>
      <c r="B28" s="93">
        <v>320000</v>
      </c>
      <c r="C28" s="94">
        <f t="shared" si="7"/>
        <v>10670</v>
      </c>
      <c r="D28" s="95" t="s">
        <v>22</v>
      </c>
      <c r="E28" s="33">
        <f t="shared" si="0"/>
        <v>17824</v>
      </c>
      <c r="F28" s="34">
        <f t="shared" si="1"/>
        <v>12800</v>
      </c>
      <c r="G28" s="35">
        <f t="shared" si="2"/>
        <v>30624</v>
      </c>
      <c r="H28" s="36">
        <f t="shared" si="3"/>
        <v>416</v>
      </c>
      <c r="I28" s="37">
        <f t="shared" si="4"/>
        <v>31040</v>
      </c>
      <c r="J28" s="38">
        <f t="shared" si="6"/>
        <v>5440</v>
      </c>
      <c r="K28" s="39">
        <f t="shared" si="5"/>
        <v>36480</v>
      </c>
      <c r="L28" s="48"/>
      <c r="M28" s="140"/>
    </row>
    <row r="29" spans="1:13" s="13" customFormat="1" ht="25.5" customHeight="1" x14ac:dyDescent="0.2">
      <c r="A29" s="92">
        <v>24</v>
      </c>
      <c r="B29" s="93">
        <v>340000</v>
      </c>
      <c r="C29" s="94">
        <f t="shared" si="7"/>
        <v>11330</v>
      </c>
      <c r="D29" s="95" t="s">
        <v>21</v>
      </c>
      <c r="E29" s="33">
        <f t="shared" si="0"/>
        <v>18938</v>
      </c>
      <c r="F29" s="34">
        <f t="shared" si="1"/>
        <v>13600</v>
      </c>
      <c r="G29" s="35">
        <f t="shared" si="2"/>
        <v>32538</v>
      </c>
      <c r="H29" s="36">
        <f t="shared" si="3"/>
        <v>442</v>
      </c>
      <c r="I29" s="37">
        <f t="shared" si="4"/>
        <v>32980</v>
      </c>
      <c r="J29" s="38">
        <f t="shared" si="6"/>
        <v>5780</v>
      </c>
      <c r="K29" s="39">
        <f t="shared" si="5"/>
        <v>38760</v>
      </c>
      <c r="L29" s="48"/>
      <c r="M29" s="140"/>
    </row>
    <row r="30" spans="1:13" s="13" customFormat="1" ht="25.5" customHeight="1" x14ac:dyDescent="0.2">
      <c r="A30" s="92">
        <v>25</v>
      </c>
      <c r="B30" s="93">
        <v>360000</v>
      </c>
      <c r="C30" s="94">
        <f t="shared" si="7"/>
        <v>12000</v>
      </c>
      <c r="D30" s="95" t="s">
        <v>20</v>
      </c>
      <c r="E30" s="49">
        <f t="shared" si="0"/>
        <v>20052</v>
      </c>
      <c r="F30" s="50">
        <f t="shared" si="1"/>
        <v>14400</v>
      </c>
      <c r="G30" s="51">
        <f t="shared" si="2"/>
        <v>34452</v>
      </c>
      <c r="H30" s="52">
        <f t="shared" si="3"/>
        <v>468</v>
      </c>
      <c r="I30" s="53">
        <f t="shared" si="4"/>
        <v>34920</v>
      </c>
      <c r="J30" s="54">
        <f t="shared" si="6"/>
        <v>6120</v>
      </c>
      <c r="K30" s="55">
        <f t="shared" si="5"/>
        <v>41040</v>
      </c>
      <c r="L30" s="48"/>
      <c r="M30" s="140"/>
    </row>
    <row r="31" spans="1:13" s="13" customFormat="1" ht="25.5" customHeight="1" x14ac:dyDescent="0.2">
      <c r="A31" s="92">
        <v>26</v>
      </c>
      <c r="B31" s="93">
        <v>380000</v>
      </c>
      <c r="C31" s="94">
        <f t="shared" si="7"/>
        <v>12670</v>
      </c>
      <c r="D31" s="95" t="s">
        <v>19</v>
      </c>
      <c r="E31" s="33">
        <f t="shared" si="0"/>
        <v>21166</v>
      </c>
      <c r="F31" s="34">
        <f t="shared" si="1"/>
        <v>15200</v>
      </c>
      <c r="G31" s="35">
        <f t="shared" si="2"/>
        <v>36366</v>
      </c>
      <c r="H31" s="36">
        <f t="shared" si="3"/>
        <v>494</v>
      </c>
      <c r="I31" s="37">
        <f t="shared" si="4"/>
        <v>36860</v>
      </c>
      <c r="J31" s="38">
        <f t="shared" si="6"/>
        <v>6460</v>
      </c>
      <c r="K31" s="39">
        <f t="shared" si="5"/>
        <v>43320</v>
      </c>
      <c r="L31" s="48"/>
      <c r="M31" s="140"/>
    </row>
    <row r="32" spans="1:13" s="13" customFormat="1" ht="25.5" customHeight="1" thickBot="1" x14ac:dyDescent="0.25">
      <c r="A32" s="114">
        <v>27</v>
      </c>
      <c r="B32" s="115">
        <v>410000</v>
      </c>
      <c r="C32" s="116">
        <f t="shared" ref="C32" si="8">ROUND(B32/30,-1)</f>
        <v>13670</v>
      </c>
      <c r="D32" s="117" t="s">
        <v>72</v>
      </c>
      <c r="E32" s="56">
        <f t="shared" ref="E32" si="9">G32-F32</f>
        <v>22837</v>
      </c>
      <c r="F32" s="57">
        <f t="shared" ref="F32" si="10">ROUNDDOWN(G32*$F$5/$G$5,0)</f>
        <v>16400</v>
      </c>
      <c r="G32" s="58">
        <f t="shared" ref="G32" si="11">I32-H32</f>
        <v>39237</v>
      </c>
      <c r="H32" s="59">
        <f t="shared" si="3"/>
        <v>533</v>
      </c>
      <c r="I32" s="60">
        <f t="shared" si="4"/>
        <v>39770</v>
      </c>
      <c r="J32" s="61">
        <f t="shared" si="6"/>
        <v>6970</v>
      </c>
      <c r="K32" s="62">
        <f t="shared" ref="K32" si="12">SUM(I32:J32)</f>
        <v>46740</v>
      </c>
      <c r="L32" s="63"/>
      <c r="M32" s="141"/>
    </row>
    <row r="33" spans="1:13" ht="28.9" customHeight="1" x14ac:dyDescent="0.15">
      <c r="A33" s="172" t="s">
        <v>73</v>
      </c>
      <c r="B33" s="172"/>
      <c r="C33" s="172"/>
      <c r="D33" s="172"/>
      <c r="E33" s="172"/>
      <c r="F33" s="172"/>
      <c r="G33" s="172"/>
      <c r="H33" s="172"/>
      <c r="I33" s="172"/>
      <c r="J33" s="172"/>
      <c r="K33" s="172"/>
      <c r="L33" s="172"/>
      <c r="M33" s="172"/>
    </row>
    <row r="34" spans="1:13" ht="28.9" customHeight="1" x14ac:dyDescent="0.15">
      <c r="A34" s="142" t="s">
        <v>76</v>
      </c>
      <c r="B34" s="142"/>
      <c r="C34" s="142"/>
      <c r="D34" s="142"/>
      <c r="E34" s="142"/>
      <c r="F34" s="142"/>
      <c r="G34" s="142"/>
      <c r="H34" s="142"/>
      <c r="I34" s="142"/>
      <c r="J34" s="142"/>
      <c r="K34" s="142"/>
      <c r="L34" s="142"/>
      <c r="M34" s="142"/>
    </row>
  </sheetData>
  <sheetProtection algorithmName="SHA-512" hashValue="WZvWNr0CIG9aEplr7Idg71tnxpiL8cIaad1F5zh3jtojWZMS4fuwZIQWzFSCR9+7TlkfAOJ85odvGQcW220LAg==" saltValue="/RToAfAQYxLJKOLRJqFGKg==" spinCount="100000" sheet="1" objects="1" scenarios="1"/>
  <mergeCells count="16">
    <mergeCell ref="M6:M32"/>
    <mergeCell ref="A34:M34"/>
    <mergeCell ref="A1:K1"/>
    <mergeCell ref="J2:K2"/>
    <mergeCell ref="A3:A5"/>
    <mergeCell ref="B3:B5"/>
    <mergeCell ref="C3:C5"/>
    <mergeCell ref="D3:D5"/>
    <mergeCell ref="E3:G3"/>
    <mergeCell ref="H3:H4"/>
    <mergeCell ref="I3:I5"/>
    <mergeCell ref="J3:J4"/>
    <mergeCell ref="K3:K5"/>
    <mergeCell ref="L3:M5"/>
    <mergeCell ref="L10:L24"/>
    <mergeCell ref="A33:M33"/>
  </mergeCells>
  <phoneticPr fontId="2"/>
  <dataValidations count="1">
    <dataValidation type="list" allowBlank="1" showInputMessage="1" showErrorMessage="1"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"81.8,1.2,8.9"</formula1>
    </dataValidation>
  </dataValidations>
  <pageMargins left="0.78740157480314965" right="0.24" top="0.34" bottom="0.2" header="0.28000000000000003" footer="0.2"/>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Sheet2</vt:lpstr>
      <vt:lpstr>任意継続・特例退職被保険者</vt:lpstr>
    </vt:vector>
  </TitlesOfParts>
  <Company>東京薬業健康保険組合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WINV192</dc:creator>
  <cp:lastModifiedBy>ntanaka</cp:lastModifiedBy>
  <cp:lastPrinted>2020-12-09T01:56:54Z</cp:lastPrinted>
  <dcterms:created xsi:type="dcterms:W3CDTF">1999-10-01T02:26:54Z</dcterms:created>
  <dcterms:modified xsi:type="dcterms:W3CDTF">2023-02-27T04:18:03Z</dcterms:modified>
</cp:coreProperties>
</file>