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0 共用\006「ホームページ」データ格納\09 収納課\"/>
    </mc:Choice>
  </mc:AlternateContent>
  <bookViews>
    <workbookView xWindow="480" yWindow="90" windowWidth="11370" windowHeight="6915" tabRatio="784" firstSheet="1" activeTab="1"/>
  </bookViews>
  <sheets>
    <sheet name="Sheet2" sheetId="5" state="hidden" r:id="rId1"/>
    <sheet name="料額表(A4版）" sheetId="11" r:id="rId2"/>
  </sheets>
  <calcPr calcId="162913"/>
</workbook>
</file>

<file path=xl/calcChain.xml><?xml version="1.0" encoding="utf-8"?>
<calcChain xmlns="http://schemas.openxmlformats.org/spreadsheetml/2006/main">
  <c r="P8" i="11" l="1"/>
  <c r="F8" i="11" l="1"/>
  <c r="Q57" i="11" l="1"/>
  <c r="P57" i="11"/>
  <c r="O57" i="11"/>
  <c r="N57" i="11"/>
  <c r="M57" i="11"/>
  <c r="L57" i="11"/>
  <c r="K57" i="11"/>
  <c r="J57" i="11"/>
  <c r="I57" i="11"/>
  <c r="H57" i="11"/>
  <c r="G57" i="11"/>
  <c r="F57" i="11"/>
  <c r="E57" i="11"/>
  <c r="D57" i="11"/>
  <c r="Q56" i="11"/>
  <c r="P56" i="11"/>
  <c r="O56" i="11"/>
  <c r="N56" i="11"/>
  <c r="M56" i="11"/>
  <c r="L56" i="11"/>
  <c r="K56" i="11"/>
  <c r="J56" i="11"/>
  <c r="I56" i="11"/>
  <c r="H56" i="11"/>
  <c r="G56" i="11"/>
  <c r="F56" i="11"/>
  <c r="E56" i="11"/>
  <c r="D56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N8" i="11" l="1"/>
  <c r="G54" i="11" l="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Q54" i="11" l="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Q10" i="11"/>
  <c r="Q9" i="11"/>
  <c r="Q8" i="11"/>
  <c r="P54" i="11"/>
  <c r="P53" i="11"/>
  <c r="P52" i="11"/>
  <c r="P51" i="11"/>
  <c r="P50" i="11"/>
  <c r="P49" i="11"/>
  <c r="P48" i="11"/>
  <c r="P47" i="11"/>
  <c r="P46" i="11"/>
  <c r="P45" i="11"/>
  <c r="P44" i="11"/>
  <c r="P43" i="11"/>
  <c r="P42" i="11"/>
  <c r="P41" i="11"/>
  <c r="P40" i="11"/>
  <c r="P39" i="11"/>
  <c r="P38" i="11"/>
  <c r="P37" i="11"/>
  <c r="P36" i="11"/>
  <c r="P35" i="11"/>
  <c r="P34" i="11"/>
  <c r="P33" i="11"/>
  <c r="P32" i="11"/>
  <c r="P31" i="11"/>
  <c r="P30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7" i="11"/>
  <c r="P16" i="11"/>
  <c r="P15" i="11"/>
  <c r="P14" i="11"/>
  <c r="P13" i="11"/>
  <c r="P12" i="11"/>
  <c r="P11" i="11"/>
  <c r="P10" i="11"/>
  <c r="P9" i="11"/>
  <c r="O54" i="11"/>
  <c r="O53" i="11"/>
  <c r="O52" i="11"/>
  <c r="O51" i="11"/>
  <c r="O50" i="11"/>
  <c r="O49" i="11"/>
  <c r="O48" i="11"/>
  <c r="O47" i="11"/>
  <c r="O46" i="11"/>
  <c r="O45" i="11"/>
  <c r="O44" i="11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N54" i="11"/>
  <c r="N53" i="11"/>
  <c r="N52" i="11"/>
  <c r="N51" i="11"/>
  <c r="N50" i="11"/>
  <c r="N49" i="11"/>
  <c r="N48" i="11"/>
  <c r="N47" i="11"/>
  <c r="N46" i="11"/>
  <c r="N45" i="11"/>
  <c r="N44" i="11"/>
  <c r="N43" i="11"/>
  <c r="N42" i="11"/>
  <c r="N41" i="11"/>
  <c r="N40" i="11"/>
  <c r="N39" i="11"/>
  <c r="N38" i="11"/>
  <c r="N37" i="11"/>
  <c r="N36" i="11"/>
  <c r="N35" i="11"/>
  <c r="N34" i="11"/>
  <c r="N33" i="11"/>
  <c r="N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L54" i="11"/>
  <c r="L53" i="11"/>
  <c r="L52" i="11"/>
  <c r="L51" i="11"/>
  <c r="L50" i="11"/>
  <c r="L49" i="11"/>
  <c r="L48" i="11"/>
  <c r="L47" i="11"/>
  <c r="L46" i="11"/>
  <c r="L45" i="11"/>
  <c r="L44" i="1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K54" i="11"/>
  <c r="K53" i="11"/>
  <c r="K52" i="1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6" i="11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K8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B41" i="5"/>
  <c r="D41" i="5" s="1"/>
  <c r="B40" i="5"/>
  <c r="D40" i="5" s="1"/>
  <c r="B39" i="5"/>
  <c r="D39" i="5" s="1"/>
  <c r="D38" i="5"/>
  <c r="B38" i="5"/>
  <c r="F38" i="5" s="1"/>
  <c r="D37" i="5"/>
  <c r="B37" i="5"/>
  <c r="D36" i="5"/>
  <c r="B36" i="5"/>
  <c r="F36" i="5" s="1"/>
  <c r="D35" i="5"/>
  <c r="B35" i="5"/>
  <c r="D34" i="5"/>
  <c r="B34" i="5"/>
  <c r="F34" i="5" s="1"/>
  <c r="D33" i="5"/>
  <c r="B33" i="5"/>
  <c r="F33" i="5" l="1"/>
  <c r="F35" i="5"/>
  <c r="F37" i="5"/>
</calcChain>
</file>

<file path=xl/sharedStrings.xml><?xml version="1.0" encoding="utf-8"?>
<sst xmlns="http://schemas.openxmlformats.org/spreadsheetml/2006/main" count="105" uniqueCount="72">
  <si>
    <t>保険料</t>
    <rPh sb="0" eb="3">
      <t>ホケンリョウ</t>
    </rPh>
    <phoneticPr fontId="2"/>
  </si>
  <si>
    <t>調整保険料</t>
    <rPh sb="0" eb="2">
      <t>チョウセイ</t>
    </rPh>
    <rPh sb="2" eb="5">
      <t>ホケンリョウ</t>
    </rPh>
    <phoneticPr fontId="2"/>
  </si>
  <si>
    <t>介護保険料</t>
    <rPh sb="0" eb="2">
      <t>カイゴ</t>
    </rPh>
    <rPh sb="2" eb="5">
      <t>ホケンリョウ</t>
    </rPh>
    <phoneticPr fontId="2"/>
  </si>
  <si>
    <t>料率</t>
    <rPh sb="0" eb="2">
      <t>リョウリツ</t>
    </rPh>
    <phoneticPr fontId="2"/>
  </si>
  <si>
    <t>按分</t>
    <rPh sb="0" eb="2">
      <t>アンブン</t>
    </rPh>
    <phoneticPr fontId="2"/>
  </si>
  <si>
    <t>等級</t>
    <rPh sb="0" eb="1">
      <t>トウキュウ</t>
    </rPh>
    <rPh sb="1" eb="2">
      <t>キュウ</t>
    </rPh>
    <phoneticPr fontId="2"/>
  </si>
  <si>
    <t>)</t>
    <phoneticPr fontId="2"/>
  </si>
  <si>
    <t>介護保険料（定額）</t>
    <rPh sb="0" eb="2">
      <t>カイゴ</t>
    </rPh>
    <rPh sb="2" eb="5">
      <t>ホケンリョウ</t>
    </rPh>
    <rPh sb="6" eb="8">
      <t>テイガク</t>
    </rPh>
    <phoneticPr fontId="2"/>
  </si>
  <si>
    <t>自等級</t>
    <rPh sb="0" eb="1">
      <t>ジ</t>
    </rPh>
    <rPh sb="1" eb="3">
      <t>トウキュウ</t>
    </rPh>
    <phoneticPr fontId="2"/>
  </si>
  <si>
    <t>至等級</t>
    <rPh sb="0" eb="1">
      <t>イタル</t>
    </rPh>
    <rPh sb="1" eb="3">
      <t>トウキュウ</t>
    </rPh>
    <phoneticPr fontId="2"/>
  </si>
  <si>
    <t>/1000)</t>
    <phoneticPr fontId="2"/>
  </si>
  <si>
    <t xml:space="preserve"> （</t>
    <phoneticPr fontId="2"/>
  </si>
  <si>
    <t>/100=</t>
    <phoneticPr fontId="2"/>
  </si>
  <si>
    <t>被保険者</t>
    <rPh sb="0" eb="4">
      <t>ヒホケンシャ</t>
    </rPh>
    <phoneticPr fontId="2"/>
  </si>
  <si>
    <t>健康保険</t>
    <rPh sb="0" eb="2">
      <t>ケンコウ</t>
    </rPh>
    <rPh sb="2" eb="4">
      <t>ホケン</t>
    </rPh>
    <phoneticPr fontId="2"/>
  </si>
  <si>
    <t>介護保険</t>
    <rPh sb="0" eb="2">
      <t>カイゴ</t>
    </rPh>
    <rPh sb="2" eb="4">
      <t>ホケン</t>
    </rPh>
    <phoneticPr fontId="2"/>
  </si>
  <si>
    <t>※   介護保険料率が空欄の</t>
    <rPh sb="4" eb="6">
      <t>カイゴ</t>
    </rPh>
    <rPh sb="6" eb="8">
      <t>ホケン</t>
    </rPh>
    <rPh sb="8" eb="10">
      <t>リョウリツ</t>
    </rPh>
    <rPh sb="11" eb="13">
      <t>クウラン</t>
    </rPh>
    <phoneticPr fontId="2"/>
  </si>
  <si>
    <t xml:space="preserve">      ときは定額をセットします</t>
    <rPh sb="9" eb="11">
      <t>テイガク</t>
    </rPh>
    <phoneticPr fontId="2"/>
  </si>
  <si>
    <t>特定</t>
    <rPh sb="0" eb="2">
      <t>トクテイ</t>
    </rPh>
    <phoneticPr fontId="2"/>
  </si>
  <si>
    <t>基本</t>
    <rPh sb="0" eb="2">
      <t>キホン</t>
    </rPh>
    <phoneticPr fontId="2"/>
  </si>
  <si>
    <t xml:space="preserve">  前納割引率</t>
    <rPh sb="2" eb="4">
      <t>ゼンノウ</t>
    </rPh>
    <rPh sb="4" eb="6">
      <t>ワリビキ</t>
    </rPh>
    <rPh sb="6" eb="7">
      <t>リツ</t>
    </rPh>
    <phoneticPr fontId="2"/>
  </si>
  <si>
    <t>1ヶ月</t>
    <rPh sb="2" eb="3">
      <t>ゲツ</t>
    </rPh>
    <phoneticPr fontId="2"/>
  </si>
  <si>
    <t>2ヶ月</t>
    <phoneticPr fontId="2"/>
  </si>
  <si>
    <t>3ヶ月</t>
    <rPh sb="2" eb="3">
      <t>ゲツ</t>
    </rPh>
    <phoneticPr fontId="2"/>
  </si>
  <si>
    <t>4ヶ月</t>
  </si>
  <si>
    <t>5ヶ月</t>
    <rPh sb="2" eb="3">
      <t>ゲツ</t>
    </rPh>
    <phoneticPr fontId="2"/>
  </si>
  <si>
    <t>6ヶ月</t>
  </si>
  <si>
    <t>7ヶ月</t>
    <rPh sb="2" eb="3">
      <t>ゲツ</t>
    </rPh>
    <phoneticPr fontId="2"/>
  </si>
  <si>
    <t>8ヶ月</t>
  </si>
  <si>
    <t>9ヶ月</t>
    <rPh sb="2" eb="3">
      <t>ゲツ</t>
    </rPh>
    <phoneticPr fontId="2"/>
  </si>
  <si>
    <t>10ヶ月</t>
  </si>
  <si>
    <t>11ヶ月</t>
    <rPh sb="3" eb="4">
      <t>ゲツ</t>
    </rPh>
    <phoneticPr fontId="2"/>
  </si>
  <si>
    <t>12ヶ月</t>
  </si>
  <si>
    <t>調 整 保 険 料</t>
    <rPh sb="0" eb="1">
      <t>チョウ</t>
    </rPh>
    <rPh sb="2" eb="3">
      <t>ヒトシ</t>
    </rPh>
    <rPh sb="4" eb="5">
      <t>タモツ</t>
    </rPh>
    <rPh sb="6" eb="7">
      <t>ケン</t>
    </rPh>
    <rPh sb="8" eb="9">
      <t>リョウ</t>
    </rPh>
    <phoneticPr fontId="2"/>
  </si>
  <si>
    <t>介 護 保 険 料</t>
    <rPh sb="0" eb="1">
      <t>スケ</t>
    </rPh>
    <rPh sb="2" eb="3">
      <t>マモル</t>
    </rPh>
    <rPh sb="4" eb="5">
      <t>タモツ</t>
    </rPh>
    <rPh sb="6" eb="7">
      <t>ケン</t>
    </rPh>
    <rPh sb="8" eb="9">
      <t>リョウ</t>
    </rPh>
    <phoneticPr fontId="2"/>
  </si>
  <si>
    <t xml:space="preserve"> 基本保険料</t>
    <rPh sb="1" eb="2">
      <t>モト</t>
    </rPh>
    <rPh sb="2" eb="3">
      <t>ホン</t>
    </rPh>
    <rPh sb="3" eb="4">
      <t>タモツ</t>
    </rPh>
    <rPh sb="4" eb="5">
      <t>ケン</t>
    </rPh>
    <rPh sb="5" eb="6">
      <t>リョウ</t>
    </rPh>
    <phoneticPr fontId="2"/>
  </si>
  <si>
    <t>特定保険料</t>
    <rPh sb="0" eb="1">
      <t>トク</t>
    </rPh>
    <rPh sb="1" eb="2">
      <t>サダ</t>
    </rPh>
    <rPh sb="2" eb="3">
      <t>タモツ</t>
    </rPh>
    <rPh sb="3" eb="4">
      <t>ケン</t>
    </rPh>
    <rPh sb="4" eb="5">
      <t>リョウ</t>
    </rPh>
    <phoneticPr fontId="2"/>
  </si>
  <si>
    <t>標 準 報 酬</t>
    <rPh sb="0" eb="1">
      <t>シルベ</t>
    </rPh>
    <rPh sb="2" eb="3">
      <t>ジュン</t>
    </rPh>
    <rPh sb="4" eb="5">
      <t>ホウ</t>
    </rPh>
    <rPh sb="6" eb="7">
      <t>シュウ</t>
    </rPh>
    <phoneticPr fontId="2"/>
  </si>
  <si>
    <t>月額</t>
    <rPh sb="0" eb="1">
      <t>ツキ</t>
    </rPh>
    <rPh sb="1" eb="2">
      <t>ガク</t>
    </rPh>
    <phoneticPr fontId="2"/>
  </si>
  <si>
    <t>（千円）</t>
    <rPh sb="1" eb="3">
      <t>センエン</t>
    </rPh>
    <phoneticPr fontId="2"/>
  </si>
  <si>
    <t>1.3/1000</t>
    <phoneticPr fontId="2"/>
  </si>
  <si>
    <t>（1/2）</t>
    <phoneticPr fontId="2"/>
  </si>
  <si>
    <t>（円）</t>
    <rPh sb="1" eb="2">
      <t>エン</t>
    </rPh>
    <phoneticPr fontId="2"/>
  </si>
  <si>
    <t>東京薬業健康保険組合</t>
    <rPh sb="0" eb="2">
      <t>トウキョウ</t>
    </rPh>
    <rPh sb="2" eb="4">
      <t>ヤクギョウ</t>
    </rPh>
    <rPh sb="4" eb="6">
      <t>ケンコウ</t>
    </rPh>
    <rPh sb="6" eb="8">
      <t>ホケン</t>
    </rPh>
    <rPh sb="8" eb="10">
      <t>クミアイ</t>
    </rPh>
    <phoneticPr fontId="2"/>
  </si>
  <si>
    <t>　賞与に係る保険料が生じる場合は、月分の保険料と賞与分の保険料を合算した金額になりますが、この合算額について２の端数処理を行います。</t>
    <rPh sb="1" eb="3">
      <t>ショウヨ</t>
    </rPh>
    <rPh sb="4" eb="5">
      <t>カカ</t>
    </rPh>
    <rPh sb="6" eb="9">
      <t>ホケンリョウ</t>
    </rPh>
    <rPh sb="10" eb="11">
      <t>ショウ</t>
    </rPh>
    <rPh sb="13" eb="15">
      <t>バアイ</t>
    </rPh>
    <rPh sb="17" eb="18">
      <t>ツキ</t>
    </rPh>
    <rPh sb="18" eb="19">
      <t>ブン</t>
    </rPh>
    <rPh sb="20" eb="23">
      <t>ホケンリョウ</t>
    </rPh>
    <rPh sb="24" eb="26">
      <t>ショウヨ</t>
    </rPh>
    <rPh sb="26" eb="27">
      <t>ブン</t>
    </rPh>
    <rPh sb="28" eb="31">
      <t>ホケンリョウ</t>
    </rPh>
    <rPh sb="32" eb="34">
      <t>ガッサン</t>
    </rPh>
    <rPh sb="36" eb="38">
      <t>キンガク</t>
    </rPh>
    <rPh sb="47" eb="49">
      <t>ガッサン</t>
    </rPh>
    <rPh sb="49" eb="50">
      <t>ガク</t>
    </rPh>
    <rPh sb="56" eb="58">
      <t>ハスウ</t>
    </rPh>
    <rPh sb="58" eb="60">
      <t>ショリ</t>
    </rPh>
    <rPh sb="61" eb="62">
      <t>オコナ</t>
    </rPh>
    <phoneticPr fontId="2"/>
  </si>
  <si>
    <t>３．賞与に係る保険料が生じる場合</t>
    <rPh sb="2" eb="4">
      <t>ショウヨ</t>
    </rPh>
    <rPh sb="5" eb="6">
      <t>カカ</t>
    </rPh>
    <rPh sb="7" eb="10">
      <t>ホケンリョウ</t>
    </rPh>
    <rPh sb="11" eb="12">
      <t>ショウ</t>
    </rPh>
    <rPh sb="14" eb="16">
      <t>バアイ</t>
    </rPh>
    <phoneticPr fontId="2"/>
  </si>
  <si>
    <t>　　　　＊上記にかかわらず、事業主と被保険者の間に特約がある場合は、特約に基づいて端数処理を行います。</t>
    <rPh sb="5" eb="7">
      <t>ジョウキ</t>
    </rPh>
    <rPh sb="14" eb="17">
      <t>ジギョウヌシ</t>
    </rPh>
    <rPh sb="18" eb="22">
      <t>ヒホケンシャ</t>
    </rPh>
    <rPh sb="23" eb="24">
      <t>アイダ</t>
    </rPh>
    <rPh sb="25" eb="27">
      <t>トクヤク</t>
    </rPh>
    <rPh sb="30" eb="32">
      <t>バアイ</t>
    </rPh>
    <rPh sb="34" eb="36">
      <t>トクヤク</t>
    </rPh>
    <rPh sb="37" eb="38">
      <t>モト</t>
    </rPh>
    <rPh sb="41" eb="43">
      <t>ハスウ</t>
    </rPh>
    <rPh sb="43" eb="45">
      <t>ショリ</t>
    </rPh>
    <rPh sb="46" eb="47">
      <t>オコナ</t>
    </rPh>
    <phoneticPr fontId="2"/>
  </si>
  <si>
    <t>保険料額 　　　　　　　　　</t>
    <rPh sb="0" eb="3">
      <t>ホケンリョウ</t>
    </rPh>
    <rPh sb="3" eb="4">
      <t>ガク</t>
    </rPh>
    <phoneticPr fontId="2"/>
  </si>
  <si>
    <t>保険料額  　　　　　　　　　　</t>
    <rPh sb="0" eb="3">
      <t>ホケンリョウ</t>
    </rPh>
    <rPh sb="3" eb="4">
      <t>ガク</t>
    </rPh>
    <phoneticPr fontId="2"/>
  </si>
  <si>
    <t>保険料額 　　　　　　</t>
    <phoneticPr fontId="2"/>
  </si>
  <si>
    <t xml:space="preserve">保険料額　　　　　　　　　 </t>
    <phoneticPr fontId="2"/>
  </si>
  <si>
    <r>
      <rPr>
        <b/>
        <sz val="10"/>
        <rFont val="ＭＳ Ｐ明朝"/>
        <family val="1"/>
        <charset val="128"/>
      </rPr>
      <t xml:space="preserve">合計                                </t>
    </r>
    <r>
      <rPr>
        <b/>
        <sz val="6"/>
        <rFont val="ＭＳ Ｐ明朝"/>
        <family val="1"/>
        <charset val="128"/>
      </rPr>
      <t>（含介護保険料）</t>
    </r>
    <rPh sb="0" eb="1">
      <t>ゴウ</t>
    </rPh>
    <rPh sb="1" eb="2">
      <t>ケイ</t>
    </rPh>
    <rPh sb="35" eb="36">
      <t>フク</t>
    </rPh>
    <rPh sb="36" eb="38">
      <t>カイゴ</t>
    </rPh>
    <rPh sb="38" eb="41">
      <t>ホケンリョウ</t>
    </rPh>
    <phoneticPr fontId="2"/>
  </si>
  <si>
    <r>
      <t>保険料額</t>
    </r>
    <r>
      <rPr>
        <b/>
        <sz val="8"/>
        <rFont val="ＭＳ Ｐゴシック"/>
        <family val="3"/>
        <charset val="128"/>
      </rPr>
      <t/>
    </r>
    <rPh sb="0" eb="3">
      <t>ホケンリョウ</t>
    </rPh>
    <rPh sb="3" eb="4">
      <t>ガク</t>
    </rPh>
    <phoneticPr fontId="2"/>
  </si>
  <si>
    <t xml:space="preserve"> 事業主・　　　　  　　　　　　　　　　　　  被保険者　　　　　　　　　　　　　　各負担分</t>
    <rPh sb="25" eb="29">
      <t>ヒホケンシャ</t>
    </rPh>
    <rPh sb="43" eb="44">
      <t>カク</t>
    </rPh>
    <rPh sb="44" eb="47">
      <t>フタンブン</t>
    </rPh>
    <phoneticPr fontId="2"/>
  </si>
  <si>
    <t xml:space="preserve"> 事業主・　　　　    被保険者　　　　　　　　　　　　　　　　各負担分 </t>
    <rPh sb="13" eb="17">
      <t>ヒホケンシャ</t>
    </rPh>
    <rPh sb="34" eb="36">
      <t>フタン</t>
    </rPh>
    <rPh sb="36" eb="37">
      <t>フン</t>
    </rPh>
    <phoneticPr fontId="2"/>
  </si>
  <si>
    <t xml:space="preserve"> 事業主・　　　　   　　　　　　　　　　　　　　 被保険者 　　　　　　　　　　　　　　　　　　　　　　　　各負担分 </t>
    <rPh sb="27" eb="31">
      <t>ヒホケンシャ</t>
    </rPh>
    <rPh sb="57" eb="59">
      <t>フタン</t>
    </rPh>
    <rPh sb="59" eb="60">
      <t>フン</t>
    </rPh>
    <phoneticPr fontId="2"/>
  </si>
  <si>
    <r>
      <t>保険料額　　　　　　　　　　　</t>
    </r>
    <r>
      <rPr>
        <b/>
        <sz val="8"/>
        <rFont val="ＭＳ Ｐゴシック"/>
        <family val="3"/>
        <charset val="128"/>
      </rPr>
      <t/>
    </r>
    <phoneticPr fontId="2"/>
  </si>
  <si>
    <t xml:space="preserve"> 事業主・　　　　   　　　　　　　　　　　　　　 被保険者 　　　　　　　　　　　　　　　　各負担分 </t>
    <rPh sb="27" eb="31">
      <t>ヒホケンシャ</t>
    </rPh>
    <rPh sb="49" eb="51">
      <t>フタン</t>
    </rPh>
    <rPh sb="51" eb="52">
      <t>フン</t>
    </rPh>
    <phoneticPr fontId="2"/>
  </si>
  <si>
    <t>　①事業主が給与から被保険者負担分を控除する場合→被保険者負担分の端数が50銭以下の場合は切り捨て、50銭を超える場合は1円に切り上げます。</t>
    <rPh sb="2" eb="5">
      <t>ジギョウヌシ</t>
    </rPh>
    <rPh sb="6" eb="8">
      <t>キュウヨ</t>
    </rPh>
    <rPh sb="10" eb="14">
      <t>ヒホケンシャ</t>
    </rPh>
    <rPh sb="14" eb="16">
      <t>フタン</t>
    </rPh>
    <rPh sb="16" eb="17">
      <t>ブン</t>
    </rPh>
    <rPh sb="18" eb="20">
      <t>コウジョ</t>
    </rPh>
    <rPh sb="22" eb="24">
      <t>バアイ</t>
    </rPh>
    <rPh sb="25" eb="29">
      <t>ヒホケンシャ</t>
    </rPh>
    <rPh sb="29" eb="32">
      <t>フタンブン</t>
    </rPh>
    <rPh sb="33" eb="35">
      <t>ハスウ</t>
    </rPh>
    <rPh sb="38" eb="39">
      <t>セン</t>
    </rPh>
    <rPh sb="39" eb="41">
      <t>イカ</t>
    </rPh>
    <rPh sb="42" eb="44">
      <t>バアイ</t>
    </rPh>
    <rPh sb="45" eb="46">
      <t>キ</t>
    </rPh>
    <rPh sb="47" eb="48">
      <t>ス</t>
    </rPh>
    <rPh sb="52" eb="53">
      <t>セン</t>
    </rPh>
    <rPh sb="54" eb="55">
      <t>コ</t>
    </rPh>
    <rPh sb="57" eb="59">
      <t>バアイ</t>
    </rPh>
    <rPh sb="61" eb="62">
      <t>エン</t>
    </rPh>
    <rPh sb="63" eb="64">
      <t>キ</t>
    </rPh>
    <rPh sb="65" eb="66">
      <t>ア</t>
    </rPh>
    <phoneticPr fontId="2"/>
  </si>
  <si>
    <t>　②被保険者が被保険者負担分を事業主に現金で支払う場合→被保険者負担分の端数が50銭未満の場合は切り捨て、50銭以上の場合は1円に切り上げます。</t>
    <rPh sb="2" eb="6">
      <t>ヒホケンシャ</t>
    </rPh>
    <rPh sb="7" eb="11">
      <t>ヒホケンシャ</t>
    </rPh>
    <rPh sb="11" eb="14">
      <t>フタンブン</t>
    </rPh>
    <rPh sb="15" eb="18">
      <t>ジギョウヌシ</t>
    </rPh>
    <rPh sb="19" eb="21">
      <t>ゲンキン</t>
    </rPh>
    <rPh sb="22" eb="24">
      <t>シハラ</t>
    </rPh>
    <rPh sb="25" eb="27">
      <t>バアイ</t>
    </rPh>
    <rPh sb="28" eb="32">
      <t>ヒホケンシャ</t>
    </rPh>
    <rPh sb="32" eb="35">
      <t>フタンブン</t>
    </rPh>
    <rPh sb="36" eb="38">
      <t>ハスウ</t>
    </rPh>
    <rPh sb="41" eb="42">
      <t>セン</t>
    </rPh>
    <rPh sb="42" eb="44">
      <t>ミマン</t>
    </rPh>
    <rPh sb="45" eb="47">
      <t>バアイ</t>
    </rPh>
    <rPh sb="48" eb="49">
      <t>キ</t>
    </rPh>
    <rPh sb="50" eb="51">
      <t>ス</t>
    </rPh>
    <rPh sb="55" eb="56">
      <t>セン</t>
    </rPh>
    <rPh sb="56" eb="58">
      <t>イジョウ</t>
    </rPh>
    <rPh sb="59" eb="61">
      <t>バアイ</t>
    </rPh>
    <rPh sb="63" eb="64">
      <t>エン</t>
    </rPh>
    <rPh sb="65" eb="66">
      <t>キ</t>
    </rPh>
    <rPh sb="67" eb="68">
      <t>ア</t>
    </rPh>
    <phoneticPr fontId="2"/>
  </si>
  <si>
    <t>　告知書額は、事業所ごとに被保険者の保険料額を合算した金額になります。ただし、合算した金額に1円未満の端数が生じる場合は、その端数を切り捨てます。</t>
    <rPh sb="1" eb="4">
      <t>コクチショ</t>
    </rPh>
    <rPh sb="4" eb="5">
      <t>ガク</t>
    </rPh>
    <rPh sb="7" eb="10">
      <t>ジギョウショ</t>
    </rPh>
    <rPh sb="13" eb="17">
      <t>ヒホケンシャ</t>
    </rPh>
    <rPh sb="18" eb="21">
      <t>ホケンリョウ</t>
    </rPh>
    <rPh sb="21" eb="22">
      <t>ガク</t>
    </rPh>
    <rPh sb="23" eb="25">
      <t>ガッサン</t>
    </rPh>
    <rPh sb="27" eb="29">
      <t>キンガク</t>
    </rPh>
    <rPh sb="39" eb="41">
      <t>ガッサン</t>
    </rPh>
    <rPh sb="43" eb="45">
      <t>キンガク</t>
    </rPh>
    <rPh sb="47" eb="48">
      <t>エン</t>
    </rPh>
    <rPh sb="48" eb="50">
      <t>ミマン</t>
    </rPh>
    <rPh sb="51" eb="53">
      <t>ハスウ</t>
    </rPh>
    <rPh sb="54" eb="55">
      <t>ショウ</t>
    </rPh>
    <rPh sb="57" eb="59">
      <t>バアイ</t>
    </rPh>
    <rPh sb="63" eb="65">
      <t>ハスウ</t>
    </rPh>
    <rPh sb="66" eb="67">
      <t>キ</t>
    </rPh>
    <rPh sb="68" eb="69">
      <t>ス</t>
    </rPh>
    <phoneticPr fontId="2"/>
  </si>
  <si>
    <t>40.0/1000</t>
    <phoneticPr fontId="2"/>
  </si>
  <si>
    <t xml:space="preserve">          一　     般    　 保   　  険      料</t>
    <rPh sb="10" eb="11">
      <t>イチ</t>
    </rPh>
    <rPh sb="17" eb="18">
      <t>ハン</t>
    </rPh>
    <rPh sb="24" eb="25">
      <t>タモツ</t>
    </rPh>
    <rPh sb="31" eb="32">
      <t>ケン</t>
    </rPh>
    <rPh sb="38" eb="39">
      <t>リョウ</t>
    </rPh>
    <phoneticPr fontId="2"/>
  </si>
  <si>
    <r>
      <t>健　　　康　　　保　　　険　　　料　</t>
    </r>
    <r>
      <rPr>
        <sz val="10"/>
        <rFont val="ＭＳ Ｐ明朝"/>
        <family val="1"/>
        <charset val="128"/>
      </rPr>
      <t>（円）</t>
    </r>
    <rPh sb="0" eb="1">
      <t>ケン</t>
    </rPh>
    <rPh sb="4" eb="5">
      <t>ヤス</t>
    </rPh>
    <rPh sb="8" eb="9">
      <t>タモツ</t>
    </rPh>
    <rPh sb="12" eb="13">
      <t>ケン</t>
    </rPh>
    <rPh sb="16" eb="17">
      <t>リョウ</t>
    </rPh>
    <rPh sb="19" eb="20">
      <t>エン</t>
    </rPh>
    <phoneticPr fontId="2"/>
  </si>
  <si>
    <t>97/1000</t>
    <phoneticPr fontId="2"/>
  </si>
  <si>
    <t>95.7/1000</t>
    <phoneticPr fontId="2"/>
  </si>
  <si>
    <t>55.7/1000</t>
    <phoneticPr fontId="2"/>
  </si>
  <si>
    <t>１．被保険者負担分に1円未満の端数が出る場合（通貨の単位及び貨幣の発行等に関する法律）</t>
    <rPh sb="2" eb="6">
      <t>ヒホケンシャ</t>
    </rPh>
    <rPh sb="6" eb="9">
      <t>フタンブン</t>
    </rPh>
    <rPh sb="11" eb="12">
      <t>エン</t>
    </rPh>
    <rPh sb="12" eb="14">
      <t>ミマン</t>
    </rPh>
    <rPh sb="15" eb="17">
      <t>ハスウ</t>
    </rPh>
    <rPh sb="18" eb="19">
      <t>デ</t>
    </rPh>
    <rPh sb="20" eb="22">
      <t>バアイ</t>
    </rPh>
    <rPh sb="23" eb="25">
      <t>ツウカ</t>
    </rPh>
    <rPh sb="26" eb="28">
      <t>タンイ</t>
    </rPh>
    <rPh sb="28" eb="29">
      <t>オヨ</t>
    </rPh>
    <rPh sb="30" eb="32">
      <t>カヘイ</t>
    </rPh>
    <rPh sb="33" eb="35">
      <t>ハッコウ</t>
    </rPh>
    <rPh sb="35" eb="36">
      <t>トウ</t>
    </rPh>
    <rPh sb="37" eb="38">
      <t>カン</t>
    </rPh>
    <rPh sb="40" eb="42">
      <t>ホウリツ</t>
    </rPh>
    <phoneticPr fontId="2"/>
  </si>
  <si>
    <t>２．納入告知書の告知額について（国等の債権債務等の金額の端数計算に関する法律）</t>
    <rPh sb="2" eb="4">
      <t>ノウニュウ</t>
    </rPh>
    <rPh sb="4" eb="7">
      <t>コクチショ</t>
    </rPh>
    <rPh sb="8" eb="10">
      <t>コクチ</t>
    </rPh>
    <rPh sb="10" eb="11">
      <t>ガク</t>
    </rPh>
    <rPh sb="16" eb="17">
      <t>クニ</t>
    </rPh>
    <rPh sb="17" eb="18">
      <t>トウ</t>
    </rPh>
    <rPh sb="19" eb="21">
      <t>サイケン</t>
    </rPh>
    <rPh sb="21" eb="23">
      <t>サイム</t>
    </rPh>
    <rPh sb="23" eb="24">
      <t>トウ</t>
    </rPh>
    <rPh sb="25" eb="27">
      <t>キンガク</t>
    </rPh>
    <rPh sb="28" eb="30">
      <t>ハスウ</t>
    </rPh>
    <rPh sb="30" eb="32">
      <t>ケイサン</t>
    </rPh>
    <rPh sb="33" eb="34">
      <t>カン</t>
    </rPh>
    <rPh sb="36" eb="38">
      <t>ホウリツ</t>
    </rPh>
    <phoneticPr fontId="2"/>
  </si>
  <si>
    <t xml:space="preserve"> 健 康 保 険 標 準 報 酬 月 額 保 険 料 額 表 </t>
    <rPh sb="1" eb="2">
      <t>ケン</t>
    </rPh>
    <rPh sb="3" eb="4">
      <t>ヤスシ</t>
    </rPh>
    <rPh sb="5" eb="6">
      <t>タモツ</t>
    </rPh>
    <rPh sb="7" eb="8">
      <t>ケン</t>
    </rPh>
    <rPh sb="9" eb="10">
      <t>シルベ</t>
    </rPh>
    <rPh sb="11" eb="12">
      <t>ジュン</t>
    </rPh>
    <rPh sb="13" eb="14">
      <t>ホウ</t>
    </rPh>
    <rPh sb="15" eb="16">
      <t>シュウ</t>
    </rPh>
    <rPh sb="17" eb="18">
      <t>ツキ</t>
    </rPh>
    <rPh sb="19" eb="20">
      <t>ガク</t>
    </rPh>
    <rPh sb="21" eb="22">
      <t>タモツ</t>
    </rPh>
    <rPh sb="23" eb="24">
      <t>ケン</t>
    </rPh>
    <rPh sb="25" eb="26">
      <t>リョウ</t>
    </rPh>
    <rPh sb="27" eb="28">
      <t>ガク</t>
    </rPh>
    <rPh sb="29" eb="30">
      <t>ヒョウ</t>
    </rPh>
    <phoneticPr fontId="2"/>
  </si>
  <si>
    <t>17/1000</t>
    <phoneticPr fontId="2"/>
  </si>
  <si>
    <t>114/1000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</si>
</sst>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00000"/>
    <numFmt numFmtId="177" formatCode="#,##0.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7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0" fillId="2" borderId="6" xfId="0" applyFill="1" applyBorder="1"/>
    <xf numFmtId="0" fontId="0" fillId="0" borderId="0" xfId="0" applyFill="1" applyBorder="1"/>
    <xf numFmtId="3" fontId="0" fillId="2" borderId="6" xfId="0" applyNumberFormat="1" applyFill="1" applyBorder="1" applyAlignment="1">
      <alignment horizontal="center"/>
    </xf>
    <xf numFmtId="3" fontId="0" fillId="2" borderId="6" xfId="0" applyNumberFormat="1" applyFill="1" applyBorder="1"/>
    <xf numFmtId="0" fontId="0" fillId="0" borderId="0" xfId="0" quotePrefix="1"/>
    <xf numFmtId="0" fontId="0" fillId="2" borderId="10" xfId="0" applyFill="1" applyBorder="1"/>
    <xf numFmtId="0" fontId="0" fillId="3" borderId="11" xfId="0" applyFill="1" applyBorder="1"/>
    <xf numFmtId="0" fontId="0" fillId="3" borderId="6" xfId="0" applyFill="1" applyBorder="1"/>
    <xf numFmtId="176" fontId="0" fillId="5" borderId="6" xfId="0" applyNumberFormat="1" applyFill="1" applyBorder="1" applyAlignment="1">
      <alignment shrinkToFit="1"/>
    </xf>
    <xf numFmtId="176" fontId="0" fillId="0" borderId="0" xfId="0" applyNumberFormat="1" applyFill="1" applyBorder="1"/>
    <xf numFmtId="0" fontId="0" fillId="2" borderId="6" xfId="0" applyFill="1" applyBorder="1" applyAlignment="1">
      <alignment horizontal="center"/>
    </xf>
    <xf numFmtId="0" fontId="4" fillId="0" borderId="0" xfId="0" applyFont="1"/>
    <xf numFmtId="37" fontId="4" fillId="0" borderId="0" xfId="0" applyNumberFormat="1" applyFont="1"/>
    <xf numFmtId="37" fontId="4" fillId="0" borderId="0" xfId="0" applyNumberFormat="1" applyFont="1" applyAlignment="1"/>
    <xf numFmtId="0" fontId="9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Fill="1"/>
    <xf numFmtId="0" fontId="7" fillId="0" borderId="0" xfId="0" applyFont="1" applyAlignment="1">
      <alignment horizontal="center" vertical="center"/>
    </xf>
    <xf numFmtId="0" fontId="7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3" fontId="5" fillId="0" borderId="0" xfId="0" applyNumberFormat="1" applyFont="1" applyAlignment="1">
      <alignment horizontal="right" vertical="center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7" fontId="9" fillId="0" borderId="32" xfId="0" applyNumberFormat="1" applyFont="1" applyBorder="1" applyAlignment="1">
      <alignment horizontal="center" vertical="center"/>
    </xf>
    <xf numFmtId="37" fontId="8" fillId="0" borderId="23" xfId="0" applyNumberFormat="1" applyFont="1" applyBorder="1" applyAlignment="1">
      <alignment horizontal="center" vertical="center"/>
    </xf>
    <xf numFmtId="49" fontId="13" fillId="0" borderId="36" xfId="0" applyNumberFormat="1" applyFont="1" applyBorder="1" applyAlignment="1">
      <alignment horizontal="center" vertical="center"/>
    </xf>
    <xf numFmtId="49" fontId="14" fillId="0" borderId="37" xfId="0" applyNumberFormat="1" applyFont="1" applyBorder="1" applyAlignment="1">
      <alignment horizontal="center" vertical="center"/>
    </xf>
    <xf numFmtId="49" fontId="13" fillId="0" borderId="41" xfId="0" applyNumberFormat="1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37" fontId="8" fillId="0" borderId="46" xfId="0" applyNumberFormat="1" applyFont="1" applyBorder="1" applyAlignment="1">
      <alignment horizontal="center" vertical="center" wrapText="1"/>
    </xf>
    <xf numFmtId="49" fontId="13" fillId="0" borderId="47" xfId="0" applyNumberFormat="1" applyFont="1" applyBorder="1" applyAlignment="1">
      <alignment horizontal="center" vertical="center"/>
    </xf>
    <xf numFmtId="37" fontId="14" fillId="0" borderId="49" xfId="0" applyNumberFormat="1" applyFont="1" applyBorder="1" applyAlignment="1">
      <alignment horizontal="center" vertical="center" wrapText="1"/>
    </xf>
    <xf numFmtId="49" fontId="14" fillId="0" borderId="50" xfId="0" applyNumberFormat="1" applyFont="1" applyBorder="1" applyAlignment="1">
      <alignment horizontal="center" vertical="center"/>
    </xf>
    <xf numFmtId="49" fontId="14" fillId="0" borderId="53" xfId="0" applyNumberFormat="1" applyFont="1" applyBorder="1" applyAlignment="1">
      <alignment horizontal="center" vertical="center"/>
    </xf>
    <xf numFmtId="37" fontId="11" fillId="6" borderId="25" xfId="0" applyNumberFormat="1" applyFont="1" applyFill="1" applyBorder="1" applyAlignment="1">
      <alignment vertical="center"/>
    </xf>
    <xf numFmtId="37" fontId="11" fillId="6" borderId="0" xfId="0" applyNumberFormat="1" applyFont="1" applyFill="1" applyBorder="1" applyAlignment="1">
      <alignment vertical="center"/>
    </xf>
    <xf numFmtId="0" fontId="16" fillId="0" borderId="1" xfId="0" applyFont="1" applyBorder="1" applyAlignment="1">
      <alignment vertical="distributed" textRotation="255"/>
    </xf>
    <xf numFmtId="37" fontId="8" fillId="0" borderId="34" xfId="0" applyNumberFormat="1" applyFont="1" applyBorder="1" applyAlignment="1">
      <alignment horizontal="center" vertical="center" wrapText="1"/>
    </xf>
    <xf numFmtId="37" fontId="8" fillId="0" borderId="40" xfId="0" applyNumberFormat="1" applyFont="1" applyBorder="1" applyAlignment="1">
      <alignment horizontal="center" vertical="center" wrapText="1"/>
    </xf>
    <xf numFmtId="37" fontId="17" fillId="0" borderId="34" xfId="0" applyNumberFormat="1" applyFont="1" applyBorder="1" applyAlignment="1">
      <alignment horizontal="center" vertical="center" wrapText="1"/>
    </xf>
    <xf numFmtId="37" fontId="14" fillId="0" borderId="43" xfId="0" applyNumberFormat="1" applyFont="1" applyBorder="1" applyAlignment="1">
      <alignment horizontal="center" vertical="center" wrapText="1"/>
    </xf>
    <xf numFmtId="37" fontId="14" fillId="0" borderId="35" xfId="0" applyNumberFormat="1" applyFont="1" applyBorder="1" applyAlignment="1">
      <alignment horizontal="center" vertical="center" wrapText="1"/>
    </xf>
    <xf numFmtId="37" fontId="14" fillId="0" borderId="52" xfId="0" applyNumberFormat="1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distributed" textRotation="255"/>
    </xf>
    <xf numFmtId="0" fontId="0" fillId="0" borderId="3" xfId="0" applyFont="1" applyBorder="1" applyAlignment="1">
      <alignment horizontal="center" shrinkToFit="1"/>
    </xf>
    <xf numFmtId="37" fontId="0" fillId="0" borderId="18" xfId="0" applyNumberFormat="1" applyFont="1" applyBorder="1" applyAlignment="1">
      <alignment shrinkToFit="1"/>
    </xf>
    <xf numFmtId="177" fontId="3" fillId="0" borderId="48" xfId="0" applyNumberFormat="1" applyFont="1" applyBorder="1" applyAlignment="1">
      <alignment shrinkToFit="1"/>
    </xf>
    <xf numFmtId="177" fontId="3" fillId="0" borderId="45" xfId="0" applyNumberFormat="1" applyFont="1" applyBorder="1" applyAlignment="1">
      <alignment shrinkToFit="1"/>
    </xf>
    <xf numFmtId="177" fontId="3" fillId="0" borderId="38" xfId="0" applyNumberFormat="1" applyFont="1" applyBorder="1" applyAlignment="1">
      <alignment shrinkToFit="1"/>
    </xf>
    <xf numFmtId="177" fontId="3" fillId="0" borderId="39" xfId="0" applyNumberFormat="1" applyFont="1" applyBorder="1" applyAlignment="1">
      <alignment shrinkToFit="1"/>
    </xf>
    <xf numFmtId="177" fontId="3" fillId="0" borderId="42" xfId="0" applyNumberFormat="1" applyFont="1" applyBorder="1" applyAlignment="1">
      <alignment shrinkToFit="1"/>
    </xf>
    <xf numFmtId="177" fontId="3" fillId="0" borderId="51" xfId="0" applyNumberFormat="1" applyFont="1" applyBorder="1" applyAlignment="1">
      <alignment shrinkToFit="1"/>
    </xf>
    <xf numFmtId="177" fontId="3" fillId="0" borderId="54" xfId="0" applyNumberFormat="1" applyFont="1" applyBorder="1" applyAlignment="1">
      <alignment shrinkToFit="1"/>
    </xf>
    <xf numFmtId="0" fontId="0" fillId="4" borderId="3" xfId="0" applyFont="1" applyFill="1" applyBorder="1" applyAlignment="1">
      <alignment horizontal="center" shrinkToFit="1"/>
    </xf>
    <xf numFmtId="37" fontId="0" fillId="4" borderId="18" xfId="0" applyNumberFormat="1" applyFont="1" applyFill="1" applyBorder="1" applyAlignment="1">
      <alignment shrinkToFit="1"/>
    </xf>
    <xf numFmtId="177" fontId="3" fillId="7" borderId="48" xfId="0" applyNumberFormat="1" applyFont="1" applyFill="1" applyBorder="1" applyAlignment="1">
      <alignment shrinkToFit="1"/>
    </xf>
    <xf numFmtId="177" fontId="3" fillId="7" borderId="45" xfId="0" applyNumberFormat="1" applyFont="1" applyFill="1" applyBorder="1" applyAlignment="1">
      <alignment shrinkToFit="1"/>
    </xf>
    <xf numFmtId="177" fontId="3" fillId="7" borderId="38" xfId="0" applyNumberFormat="1" applyFont="1" applyFill="1" applyBorder="1" applyAlignment="1">
      <alignment shrinkToFit="1"/>
    </xf>
    <xf numFmtId="177" fontId="3" fillId="7" borderId="39" xfId="0" applyNumberFormat="1" applyFont="1" applyFill="1" applyBorder="1" applyAlignment="1">
      <alignment shrinkToFit="1"/>
    </xf>
    <xf numFmtId="177" fontId="3" fillId="7" borderId="42" xfId="0" applyNumberFormat="1" applyFont="1" applyFill="1" applyBorder="1" applyAlignment="1">
      <alignment shrinkToFit="1"/>
    </xf>
    <xf numFmtId="177" fontId="3" fillId="7" borderId="51" xfId="0" applyNumberFormat="1" applyFont="1" applyFill="1" applyBorder="1" applyAlignment="1">
      <alignment shrinkToFit="1"/>
    </xf>
    <xf numFmtId="177" fontId="3" fillId="7" borderId="54" xfId="0" applyNumberFormat="1" applyFont="1" applyFill="1" applyBorder="1" applyAlignment="1">
      <alignment shrinkToFit="1"/>
    </xf>
    <xf numFmtId="0" fontId="0" fillId="0" borderId="3" xfId="0" applyFont="1" applyFill="1" applyBorder="1" applyAlignment="1">
      <alignment horizontal="center" shrinkToFit="1"/>
    </xf>
    <xf numFmtId="37" fontId="0" fillId="0" borderId="18" xfId="0" applyNumberFormat="1" applyFont="1" applyFill="1" applyBorder="1" applyAlignment="1">
      <alignment shrinkToFit="1"/>
    </xf>
    <xf numFmtId="37" fontId="0" fillId="7" borderId="18" xfId="0" applyNumberFormat="1" applyFont="1" applyFill="1" applyBorder="1" applyAlignment="1">
      <alignment shrinkToFit="1"/>
    </xf>
    <xf numFmtId="37" fontId="0" fillId="0" borderId="32" xfId="0" applyNumberFormat="1" applyFont="1" applyFill="1" applyBorder="1" applyAlignment="1">
      <alignment shrinkToFit="1"/>
    </xf>
    <xf numFmtId="177" fontId="3" fillId="0" borderId="46" xfId="0" applyNumberFormat="1" applyFont="1" applyBorder="1" applyAlignment="1">
      <alignment shrinkToFit="1"/>
    </xf>
    <xf numFmtId="177" fontId="3" fillId="0" borderId="43" xfId="0" applyNumberFormat="1" applyFont="1" applyBorder="1" applyAlignment="1">
      <alignment shrinkToFit="1"/>
    </xf>
    <xf numFmtId="177" fontId="3" fillId="0" borderId="34" xfId="0" applyNumberFormat="1" applyFont="1" applyBorder="1" applyAlignment="1">
      <alignment shrinkToFit="1"/>
    </xf>
    <xf numFmtId="177" fontId="3" fillId="0" borderId="35" xfId="0" applyNumberFormat="1" applyFont="1" applyBorder="1" applyAlignment="1">
      <alignment shrinkToFit="1"/>
    </xf>
    <xf numFmtId="177" fontId="3" fillId="0" borderId="40" xfId="0" applyNumberFormat="1" applyFont="1" applyBorder="1" applyAlignment="1">
      <alignment shrinkToFit="1"/>
    </xf>
    <xf numFmtId="177" fontId="3" fillId="0" borderId="49" xfId="0" applyNumberFormat="1" applyFont="1" applyBorder="1" applyAlignment="1">
      <alignment shrinkToFit="1"/>
    </xf>
    <xf numFmtId="177" fontId="3" fillId="0" borderId="52" xfId="0" applyNumberFormat="1" applyFont="1" applyBorder="1" applyAlignment="1">
      <alignment shrinkToFit="1"/>
    </xf>
    <xf numFmtId="37" fontId="0" fillId="4" borderId="23" xfId="0" applyNumberFormat="1" applyFont="1" applyFill="1" applyBorder="1" applyAlignment="1">
      <alignment shrinkToFit="1"/>
    </xf>
    <xf numFmtId="177" fontId="3" fillId="7" borderId="47" xfId="0" applyNumberFormat="1" applyFont="1" applyFill="1" applyBorder="1" applyAlignment="1">
      <alignment shrinkToFit="1"/>
    </xf>
    <xf numFmtId="177" fontId="3" fillId="7" borderId="44" xfId="0" applyNumberFormat="1" applyFont="1" applyFill="1" applyBorder="1" applyAlignment="1">
      <alignment shrinkToFit="1"/>
    </xf>
    <xf numFmtId="177" fontId="3" fillId="7" borderId="36" xfId="0" applyNumberFormat="1" applyFont="1" applyFill="1" applyBorder="1" applyAlignment="1">
      <alignment shrinkToFit="1"/>
    </xf>
    <xf numFmtId="177" fontId="3" fillId="7" borderId="37" xfId="0" applyNumberFormat="1" applyFont="1" applyFill="1" applyBorder="1" applyAlignment="1">
      <alignment shrinkToFit="1"/>
    </xf>
    <xf numFmtId="177" fontId="3" fillId="7" borderId="41" xfId="0" applyNumberFormat="1" applyFont="1" applyFill="1" applyBorder="1" applyAlignment="1">
      <alignment shrinkToFit="1"/>
    </xf>
    <xf numFmtId="177" fontId="3" fillId="7" borderId="50" xfId="0" applyNumberFormat="1" applyFont="1" applyFill="1" applyBorder="1" applyAlignment="1">
      <alignment shrinkToFit="1"/>
    </xf>
    <xf numFmtId="177" fontId="3" fillId="7" borderId="53" xfId="0" applyNumberFormat="1" applyFont="1" applyFill="1" applyBorder="1" applyAlignment="1">
      <alignment shrinkToFit="1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3" fontId="5" fillId="0" borderId="0" xfId="0" applyNumberFormat="1" applyFont="1" applyAlignment="1">
      <alignment horizontal="center" vertical="top"/>
    </xf>
    <xf numFmtId="0" fontId="0" fillId="0" borderId="0" xfId="0" applyAlignment="1"/>
    <xf numFmtId="37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37" fontId="8" fillId="0" borderId="9" xfId="0" applyNumberFormat="1" applyFont="1" applyBorder="1" applyAlignment="1">
      <alignment horizontal="left"/>
    </xf>
    <xf numFmtId="0" fontId="8" fillId="6" borderId="20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distributed" textRotation="255"/>
    </xf>
    <xf numFmtId="0" fontId="9" fillId="0" borderId="2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3" fontId="12" fillId="0" borderId="7" xfId="0" applyNumberFormat="1" applyFont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12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0" fontId="7" fillId="5" borderId="33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7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22" xfId="0" applyFont="1" applyFill="1" applyBorder="1" applyAlignment="1">
      <alignment horizontal="left" vertical="center"/>
    </xf>
    <xf numFmtId="0" fontId="9" fillId="5" borderId="17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37" fontId="11" fillId="6" borderId="24" xfId="0" applyNumberFormat="1" applyFont="1" applyFill="1" applyBorder="1" applyAlignment="1">
      <alignment horizontal="center" vertical="center"/>
    </xf>
    <xf numFmtId="37" fontId="11" fillId="6" borderId="9" xfId="0" applyNumberFormat="1" applyFont="1" applyFill="1" applyBorder="1" applyAlignment="1">
      <alignment horizontal="center" vertical="center"/>
    </xf>
    <xf numFmtId="37" fontId="11" fillId="6" borderId="30" xfId="0" applyNumberFormat="1" applyFont="1" applyFill="1" applyBorder="1" applyAlignment="1">
      <alignment horizontal="center" vertical="center"/>
    </xf>
    <xf numFmtId="37" fontId="8" fillId="5" borderId="16" xfId="0" applyNumberFormat="1" applyFont="1" applyFill="1" applyBorder="1" applyAlignment="1">
      <alignment horizontal="center" vertical="center"/>
    </xf>
    <xf numFmtId="37" fontId="8" fillId="5" borderId="28" xfId="0" applyNumberFormat="1" applyFont="1" applyFill="1" applyBorder="1" applyAlignment="1">
      <alignment horizontal="center" vertical="center"/>
    </xf>
    <xf numFmtId="37" fontId="8" fillId="5" borderId="14" xfId="0" applyNumberFormat="1" applyFont="1" applyFill="1" applyBorder="1" applyAlignment="1">
      <alignment horizontal="center" vertical="center"/>
    </xf>
    <xf numFmtId="37" fontId="8" fillId="5" borderId="21" xfId="0" applyNumberFormat="1" applyFont="1" applyFill="1" applyBorder="1" applyAlignment="1">
      <alignment horizontal="center" vertical="center"/>
    </xf>
    <xf numFmtId="37" fontId="8" fillId="6" borderId="20" xfId="0" applyNumberFormat="1" applyFont="1" applyFill="1" applyBorder="1" applyAlignment="1">
      <alignment horizontal="center" vertical="center"/>
    </xf>
    <xf numFmtId="37" fontId="8" fillId="6" borderId="13" xfId="0" applyNumberFormat="1" applyFont="1" applyFill="1" applyBorder="1" applyAlignment="1">
      <alignment horizontal="center" vertical="center"/>
    </xf>
    <xf numFmtId="37" fontId="10" fillId="6" borderId="24" xfId="0" applyNumberFormat="1" applyFont="1" applyFill="1" applyBorder="1" applyAlignment="1">
      <alignment horizontal="center" vertical="center"/>
    </xf>
    <xf numFmtId="37" fontId="10" fillId="6" borderId="30" xfId="0" applyNumberFormat="1" applyFont="1" applyFill="1" applyBorder="1" applyAlignment="1">
      <alignment horizontal="center" vertical="center"/>
    </xf>
    <xf numFmtId="37" fontId="10" fillId="6" borderId="25" xfId="0" applyNumberFormat="1" applyFont="1" applyFill="1" applyBorder="1" applyAlignment="1">
      <alignment horizontal="center" vertical="center"/>
    </xf>
    <xf numFmtId="37" fontId="10" fillId="6" borderId="31" xfId="0" applyNumberFormat="1" applyFont="1" applyFill="1" applyBorder="1" applyAlignment="1">
      <alignment horizontal="center" vertical="center"/>
    </xf>
    <xf numFmtId="37" fontId="8" fillId="6" borderId="21" xfId="0" applyNumberFormat="1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C0C0C0"/>
      <color rgb="FFCDCDC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381000</xdr:colOff>
      <xdr:row>9</xdr:row>
      <xdr:rowOff>109538</xdr:rowOff>
    </xdr:from>
    <xdr:ext cx="194454" cy="271344"/>
    <xdr:sp macro="" textlink="">
      <xdr:nvSpPr>
        <xdr:cNvPr id="2" name="テキスト ボックス 1"/>
        <xdr:cNvSpPr txBox="1"/>
      </xdr:nvSpPr>
      <xdr:spPr>
        <a:xfrm>
          <a:off x="754380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13</xdr:row>
      <xdr:rowOff>109538</xdr:rowOff>
    </xdr:from>
    <xdr:ext cx="194454" cy="271344"/>
    <xdr:sp macro="" textlink="">
      <xdr:nvSpPr>
        <xdr:cNvPr id="3" name="テキスト ボックス 2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17</xdr:row>
      <xdr:rowOff>109538</xdr:rowOff>
    </xdr:from>
    <xdr:ext cx="194454" cy="271344"/>
    <xdr:sp macro="" textlink="">
      <xdr:nvSpPr>
        <xdr:cNvPr id="4" name="テキスト ボックス 3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21</xdr:row>
      <xdr:rowOff>109538</xdr:rowOff>
    </xdr:from>
    <xdr:ext cx="194454" cy="271344"/>
    <xdr:sp macro="" textlink="">
      <xdr:nvSpPr>
        <xdr:cNvPr id="5" name="テキスト ボックス 4"/>
        <xdr:cNvSpPr txBox="1"/>
      </xdr:nvSpPr>
      <xdr:spPr>
        <a:xfrm>
          <a:off x="2876550" y="2843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25</xdr:row>
      <xdr:rowOff>109538</xdr:rowOff>
    </xdr:from>
    <xdr:ext cx="194454" cy="271344"/>
    <xdr:sp macro="" textlink="">
      <xdr:nvSpPr>
        <xdr:cNvPr id="6" name="テキスト ボックス 5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29</xdr:row>
      <xdr:rowOff>109538</xdr:rowOff>
    </xdr:from>
    <xdr:ext cx="194454" cy="271344"/>
    <xdr:sp macro="" textlink="">
      <xdr:nvSpPr>
        <xdr:cNvPr id="7" name="テキスト ボックス 6"/>
        <xdr:cNvSpPr txBox="1"/>
      </xdr:nvSpPr>
      <xdr:spPr>
        <a:xfrm>
          <a:off x="2876550" y="2843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33</xdr:row>
      <xdr:rowOff>109538</xdr:rowOff>
    </xdr:from>
    <xdr:ext cx="194454" cy="271344"/>
    <xdr:sp macro="" textlink="">
      <xdr:nvSpPr>
        <xdr:cNvPr id="8" name="テキスト ボックス 7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37</xdr:row>
      <xdr:rowOff>109538</xdr:rowOff>
    </xdr:from>
    <xdr:ext cx="194454" cy="271344"/>
    <xdr:sp macro="" textlink="">
      <xdr:nvSpPr>
        <xdr:cNvPr id="9" name="テキスト ボックス 8"/>
        <xdr:cNvSpPr txBox="1"/>
      </xdr:nvSpPr>
      <xdr:spPr>
        <a:xfrm>
          <a:off x="2876550" y="2843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41</xdr:row>
      <xdr:rowOff>109538</xdr:rowOff>
    </xdr:from>
    <xdr:ext cx="194454" cy="271344"/>
    <xdr:sp macro="" textlink="">
      <xdr:nvSpPr>
        <xdr:cNvPr id="10" name="テキスト ボックス 9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45</xdr:row>
      <xdr:rowOff>109538</xdr:rowOff>
    </xdr:from>
    <xdr:ext cx="194454" cy="271344"/>
    <xdr:sp macro="" textlink="">
      <xdr:nvSpPr>
        <xdr:cNvPr id="11" name="テキスト ボックス 10"/>
        <xdr:cNvSpPr txBox="1"/>
      </xdr:nvSpPr>
      <xdr:spPr>
        <a:xfrm>
          <a:off x="2876550" y="2843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48</xdr:row>
      <xdr:rowOff>109538</xdr:rowOff>
    </xdr:from>
    <xdr:ext cx="194454" cy="271344"/>
    <xdr:sp macro="" textlink="">
      <xdr:nvSpPr>
        <xdr:cNvPr id="12" name="テキスト ボックス 11"/>
        <xdr:cNvSpPr txBox="1"/>
      </xdr:nvSpPr>
      <xdr:spPr>
        <a:xfrm>
          <a:off x="2876550" y="2081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52</xdr:row>
      <xdr:rowOff>109538</xdr:rowOff>
    </xdr:from>
    <xdr:ext cx="194454" cy="271344"/>
    <xdr:sp macro="" textlink="">
      <xdr:nvSpPr>
        <xdr:cNvPr id="13" name="テキスト ボックス 12"/>
        <xdr:cNvSpPr txBox="1"/>
      </xdr:nvSpPr>
      <xdr:spPr>
        <a:xfrm>
          <a:off x="2876550" y="2843213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54</xdr:row>
      <xdr:rowOff>109538</xdr:rowOff>
    </xdr:from>
    <xdr:ext cx="194454" cy="271344"/>
    <xdr:sp macro="" textlink="">
      <xdr:nvSpPr>
        <xdr:cNvPr id="14" name="テキスト ボックス 13"/>
        <xdr:cNvSpPr txBox="1"/>
      </xdr:nvSpPr>
      <xdr:spPr>
        <a:xfrm>
          <a:off x="3735457" y="9535147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381000</xdr:colOff>
      <xdr:row>56</xdr:row>
      <xdr:rowOff>109538</xdr:rowOff>
    </xdr:from>
    <xdr:ext cx="194454" cy="271344"/>
    <xdr:sp macro="" textlink="">
      <xdr:nvSpPr>
        <xdr:cNvPr id="15" name="テキスト ボックス 14"/>
        <xdr:cNvSpPr txBox="1"/>
      </xdr:nvSpPr>
      <xdr:spPr>
        <a:xfrm>
          <a:off x="3735457" y="9535147"/>
          <a:ext cx="194454" cy="2713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6</xdr:col>
      <xdr:colOff>361950</xdr:colOff>
      <xdr:row>0</xdr:row>
      <xdr:rowOff>247650</xdr:rowOff>
    </xdr:from>
    <xdr:to>
      <xdr:col>17</xdr:col>
      <xdr:colOff>123825</xdr:colOff>
      <xdr:row>0</xdr:row>
      <xdr:rowOff>447675</xdr:rowOff>
    </xdr:to>
    <xdr:sp macro="" textlink="">
      <xdr:nvSpPr>
        <xdr:cNvPr id="16" name="正方形/長方形 15"/>
        <xdr:cNvSpPr/>
      </xdr:nvSpPr>
      <xdr:spPr>
        <a:xfrm>
          <a:off x="2695575" y="247650"/>
          <a:ext cx="5076825" cy="200025"/>
        </a:xfrm>
        <a:prstGeom prst="rect">
          <a:avLst/>
        </a:prstGeom>
        <a:noFill/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令和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日適用（一般：平成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　改定　介護：令和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1000" b="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日　改定）</a:t>
          </a:r>
          <a:endParaRPr kumimoji="1" lang="ja-JP" altLang="en-US" sz="1100" b="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C4" sqref="C4"/>
    </sheetView>
  </sheetViews>
  <sheetFormatPr defaultRowHeight="13.5" x14ac:dyDescent="0.15"/>
  <cols>
    <col min="1" max="1" width="5" customWidth="1"/>
    <col min="2" max="2" width="11.25" customWidth="1"/>
    <col min="3" max="4" width="10.75" customWidth="1"/>
    <col min="5" max="5" width="12.25" customWidth="1"/>
    <col min="6" max="6" width="11.5" customWidth="1"/>
    <col min="7" max="7" width="10.75" customWidth="1"/>
    <col min="8" max="8" width="12.25" customWidth="1"/>
    <col min="9" max="9" width="12.5" customWidth="1"/>
    <col min="10" max="10" width="16" customWidth="1"/>
    <col min="11" max="11" width="14.25" customWidth="1"/>
    <col min="12" max="12" width="13.125" customWidth="1"/>
    <col min="13" max="13" width="16.75" customWidth="1"/>
  </cols>
  <sheetData>
    <row r="1" spans="1:13" x14ac:dyDescent="0.15">
      <c r="A1" s="1"/>
      <c r="B1" s="1" t="s">
        <v>0</v>
      </c>
      <c r="C1" s="1" t="s">
        <v>1</v>
      </c>
      <c r="D1" s="1" t="s">
        <v>2</v>
      </c>
    </row>
    <row r="2" spans="1:13" x14ac:dyDescent="0.15">
      <c r="A2" s="1" t="s">
        <v>3</v>
      </c>
      <c r="B2" s="1">
        <v>97</v>
      </c>
      <c r="C2" s="1">
        <v>114</v>
      </c>
      <c r="D2" s="1"/>
      <c r="F2" s="84" t="s">
        <v>7</v>
      </c>
      <c r="G2" s="85"/>
      <c r="H2" s="86"/>
      <c r="J2" t="s">
        <v>16</v>
      </c>
    </row>
    <row r="3" spans="1:13" x14ac:dyDescent="0.15">
      <c r="A3" s="1" t="s">
        <v>3</v>
      </c>
      <c r="B3" s="1">
        <v>95.7</v>
      </c>
      <c r="C3" s="1">
        <v>1.3</v>
      </c>
      <c r="D3" s="1">
        <v>17</v>
      </c>
      <c r="F3" s="11" t="s">
        <v>8</v>
      </c>
      <c r="G3" s="11" t="s">
        <v>9</v>
      </c>
      <c r="H3" s="3" t="s">
        <v>0</v>
      </c>
      <c r="J3" t="s">
        <v>17</v>
      </c>
    </row>
    <row r="4" spans="1:13" x14ac:dyDescent="0.15">
      <c r="A4" s="8" t="s">
        <v>19</v>
      </c>
      <c r="B4" s="8">
        <v>55.7</v>
      </c>
      <c r="F4" s="1">
        <v>1</v>
      </c>
      <c r="G4" s="1"/>
      <c r="H4" s="4">
        <v>985</v>
      </c>
    </row>
    <row r="5" spans="1:13" x14ac:dyDescent="0.15">
      <c r="A5" s="7" t="s">
        <v>18</v>
      </c>
      <c r="B5" s="7">
        <v>40</v>
      </c>
      <c r="F5" s="1"/>
      <c r="G5" s="1"/>
      <c r="H5" s="4"/>
    </row>
    <row r="6" spans="1:13" x14ac:dyDescent="0.15">
      <c r="A6" s="6"/>
      <c r="B6" s="84" t="s">
        <v>13</v>
      </c>
      <c r="C6" s="86"/>
      <c r="F6" s="1">
        <v>9</v>
      </c>
      <c r="G6" s="1"/>
      <c r="H6" s="4">
        <v>1610</v>
      </c>
    </row>
    <row r="7" spans="1:13" x14ac:dyDescent="0.15">
      <c r="A7" s="1"/>
      <c r="B7" s="1" t="s">
        <v>14</v>
      </c>
      <c r="C7" s="1" t="s">
        <v>15</v>
      </c>
      <c r="F7" s="1">
        <v>17</v>
      </c>
      <c r="G7" s="1"/>
      <c r="H7" s="4">
        <v>2826</v>
      </c>
    </row>
    <row r="8" spans="1:13" x14ac:dyDescent="0.15">
      <c r="A8" s="1" t="s">
        <v>4</v>
      </c>
      <c r="B8" s="1">
        <v>50</v>
      </c>
      <c r="C8" s="1">
        <v>50</v>
      </c>
      <c r="F8" s="1">
        <v>25</v>
      </c>
      <c r="G8" s="1"/>
      <c r="H8" s="4">
        <v>4649</v>
      </c>
    </row>
    <row r="9" spans="1:13" x14ac:dyDescent="0.15">
      <c r="F9" s="1">
        <v>33</v>
      </c>
      <c r="G9" s="1"/>
      <c r="H9" s="4">
        <v>6984</v>
      </c>
    </row>
    <row r="10" spans="1:13" x14ac:dyDescent="0.15">
      <c r="F10" s="1"/>
      <c r="G10" s="1"/>
      <c r="H10" s="4"/>
    </row>
    <row r="11" spans="1:13" x14ac:dyDescent="0.15">
      <c r="A11" s="2"/>
      <c r="B11" s="2"/>
      <c r="C11" s="2"/>
      <c r="D11" s="2"/>
      <c r="E11" s="2"/>
      <c r="F11" s="1"/>
      <c r="G11" s="1"/>
      <c r="H11" s="4"/>
      <c r="I11" s="2"/>
      <c r="J11" s="2"/>
      <c r="K11" s="2"/>
      <c r="L11" s="2"/>
      <c r="M11" s="2"/>
    </row>
    <row r="12" spans="1:13" x14ac:dyDescent="0.15">
      <c r="A12" s="2"/>
      <c r="B12" s="10"/>
      <c r="C12" s="2"/>
      <c r="D12" s="2"/>
      <c r="E12" s="2"/>
      <c r="F12" s="1"/>
      <c r="G12" s="1"/>
      <c r="H12" s="4"/>
      <c r="I12" s="2"/>
      <c r="J12" s="2"/>
      <c r="K12" s="2"/>
      <c r="L12" s="2"/>
      <c r="M12" s="2"/>
    </row>
    <row r="13" spans="1:13" x14ac:dyDescent="0.15">
      <c r="A13" s="2"/>
      <c r="B13" s="10"/>
      <c r="F13" s="1"/>
      <c r="G13" s="1"/>
      <c r="H13" s="4"/>
    </row>
    <row r="14" spans="1:13" x14ac:dyDescent="0.15">
      <c r="A14" s="2"/>
      <c r="B14" s="10"/>
      <c r="F14" s="1"/>
      <c r="G14" s="1"/>
      <c r="H14" s="4"/>
    </row>
    <row r="15" spans="1:13" x14ac:dyDescent="0.15">
      <c r="A15" s="2"/>
      <c r="B15" s="10"/>
      <c r="D15" s="5"/>
      <c r="F15" s="1"/>
      <c r="G15" s="1"/>
      <c r="H15" s="4"/>
    </row>
    <row r="16" spans="1:13" x14ac:dyDescent="0.15">
      <c r="A16" s="2"/>
      <c r="B16" s="10"/>
      <c r="F16" s="1"/>
      <c r="G16" s="1"/>
      <c r="H16" s="4"/>
    </row>
    <row r="17" spans="1:13" x14ac:dyDescent="0.15">
      <c r="A17" s="2"/>
      <c r="B17" s="10"/>
      <c r="F17" s="1"/>
      <c r="G17" s="1"/>
      <c r="H17" s="4"/>
    </row>
    <row r="18" spans="1:13" x14ac:dyDescent="0.15">
      <c r="A18" s="2"/>
      <c r="B18" s="10"/>
      <c r="F18" s="1"/>
      <c r="G18" s="1"/>
      <c r="H18" s="4"/>
    </row>
    <row r="19" spans="1:13" x14ac:dyDescent="0.15">
      <c r="A19" s="2"/>
      <c r="B19" s="10"/>
      <c r="F19" s="1"/>
      <c r="G19" s="1"/>
      <c r="H19" s="4"/>
    </row>
    <row r="20" spans="1:13" x14ac:dyDescent="0.15">
      <c r="A20" s="2"/>
      <c r="B20" s="10"/>
    </row>
    <row r="21" spans="1:13" x14ac:dyDescent="0.15">
      <c r="A21" s="2"/>
      <c r="B21" s="10"/>
    </row>
    <row r="22" spans="1:13" x14ac:dyDescent="0.15">
      <c r="A22" s="2"/>
      <c r="B22" s="10"/>
    </row>
    <row r="23" spans="1:13" x14ac:dyDescent="0.15">
      <c r="A23" s="2"/>
      <c r="B23" s="10"/>
    </row>
    <row r="25" spans="1:13" x14ac:dyDescent="0.15">
      <c r="B25" s="87" t="s">
        <v>20</v>
      </c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3" x14ac:dyDescent="0.15">
      <c r="B26" s="11" t="s">
        <v>21</v>
      </c>
      <c r="C26" s="11" t="s">
        <v>22</v>
      </c>
      <c r="D26" s="11" t="s">
        <v>23</v>
      </c>
      <c r="E26" s="11" t="s">
        <v>24</v>
      </c>
      <c r="F26" s="11" t="s">
        <v>25</v>
      </c>
      <c r="G26" s="11" t="s">
        <v>26</v>
      </c>
      <c r="H26" s="11" t="s">
        <v>27</v>
      </c>
      <c r="I26" s="11" t="s">
        <v>28</v>
      </c>
      <c r="J26" s="11" t="s">
        <v>29</v>
      </c>
      <c r="K26" s="11" t="s">
        <v>30</v>
      </c>
      <c r="L26" s="11" t="s">
        <v>31</v>
      </c>
      <c r="M26" s="11" t="s">
        <v>32</v>
      </c>
    </row>
    <row r="27" spans="1:13" x14ac:dyDescent="0.15">
      <c r="B27" s="9">
        <v>0.99673694000000002</v>
      </c>
      <c r="C27" s="9">
        <v>1.99022148</v>
      </c>
      <c r="D27" s="9">
        <v>2.9804642100000001</v>
      </c>
      <c r="E27" s="9">
        <v>3.9674757299999999</v>
      </c>
      <c r="F27" s="9">
        <v>4.9512665699999996</v>
      </c>
      <c r="G27" s="9">
        <v>5.9318472499999997</v>
      </c>
      <c r="H27" s="9">
        <v>6.9092282300000001</v>
      </c>
      <c r="I27" s="9">
        <v>7.8834199600000003</v>
      </c>
      <c r="J27" s="9">
        <v>8.8544328599999993</v>
      </c>
      <c r="K27" s="9">
        <v>9.8222772799999998</v>
      </c>
      <c r="L27" s="9">
        <v>10.78696356</v>
      </c>
      <c r="M27" s="9">
        <v>11.748502029999999</v>
      </c>
    </row>
    <row r="33" spans="1:6" x14ac:dyDescent="0.15">
      <c r="A33" t="s">
        <v>11</v>
      </c>
      <c r="B33">
        <f>$B$8</f>
        <v>50</v>
      </c>
      <c r="C33" s="5" t="s">
        <v>12</v>
      </c>
      <c r="D33">
        <f>$B$8/100</f>
        <v>0.5</v>
      </c>
      <c r="E33" t="s">
        <v>6</v>
      </c>
      <c r="F33" t="str">
        <f t="shared" ref="F33:F38" si="0">A33&amp;B33&amp;C33&amp;D33&amp;E33</f>
        <v xml:space="preserve"> （50/100=0.5)</v>
      </c>
    </row>
    <row r="34" spans="1:6" x14ac:dyDescent="0.15">
      <c r="A34" t="s">
        <v>11</v>
      </c>
      <c r="B34">
        <f>100-$B$8</f>
        <v>50</v>
      </c>
      <c r="C34" s="5" t="s">
        <v>12</v>
      </c>
      <c r="D34">
        <f>(100-$B$8)/100</f>
        <v>0.5</v>
      </c>
      <c r="E34" t="s">
        <v>6</v>
      </c>
      <c r="F34" t="str">
        <f t="shared" si="0"/>
        <v xml:space="preserve"> （50/100=0.5)</v>
      </c>
    </row>
    <row r="35" spans="1:6" x14ac:dyDescent="0.15">
      <c r="A35" t="s">
        <v>11</v>
      </c>
      <c r="B35">
        <f>$C$8</f>
        <v>50</v>
      </c>
      <c r="C35" s="5" t="s">
        <v>12</v>
      </c>
      <c r="D35">
        <f>$C$8/100</f>
        <v>0.5</v>
      </c>
      <c r="E35" t="s">
        <v>6</v>
      </c>
      <c r="F35" t="str">
        <f t="shared" si="0"/>
        <v xml:space="preserve"> （50/100=0.5)</v>
      </c>
    </row>
    <row r="36" spans="1:6" x14ac:dyDescent="0.15">
      <c r="A36" t="s">
        <v>11</v>
      </c>
      <c r="B36">
        <f>100-$C$8</f>
        <v>50</v>
      </c>
      <c r="C36" s="5" t="s">
        <v>12</v>
      </c>
      <c r="D36">
        <f>(100-$C$8)/100</f>
        <v>0.5</v>
      </c>
      <c r="E36" t="s">
        <v>6</v>
      </c>
      <c r="F36" t="str">
        <f t="shared" si="0"/>
        <v xml:space="preserve"> （50/100=0.5)</v>
      </c>
    </row>
    <row r="37" spans="1:6" x14ac:dyDescent="0.15">
      <c r="A37" t="s">
        <v>11</v>
      </c>
      <c r="B37">
        <f>$B$8</f>
        <v>50</v>
      </c>
      <c r="C37" s="5" t="s">
        <v>12</v>
      </c>
      <c r="D37">
        <f>$B$8/100</f>
        <v>0.5</v>
      </c>
      <c r="E37" t="s">
        <v>6</v>
      </c>
      <c r="F37" t="str">
        <f t="shared" si="0"/>
        <v xml:space="preserve"> （50/100=0.5)</v>
      </c>
    </row>
    <row r="38" spans="1:6" x14ac:dyDescent="0.15">
      <c r="A38" t="s">
        <v>11</v>
      </c>
      <c r="B38">
        <f>100-$B$8</f>
        <v>50</v>
      </c>
      <c r="C38" s="5" t="s">
        <v>12</v>
      </c>
      <c r="D38">
        <f>(100-$B$8)/100</f>
        <v>0.5</v>
      </c>
      <c r="E38" t="s">
        <v>6</v>
      </c>
      <c r="F38" t="str">
        <f t="shared" si="0"/>
        <v xml:space="preserve"> （50/100=0.5)</v>
      </c>
    </row>
    <row r="39" spans="1:6" x14ac:dyDescent="0.15">
      <c r="A39" t="s">
        <v>11</v>
      </c>
      <c r="B39">
        <f>$B$3</f>
        <v>95.7</v>
      </c>
      <c r="C39" s="5" t="s">
        <v>10</v>
      </c>
      <c r="D39" t="str">
        <f>IF($D$3="","     定  額",A39&amp;B39&amp;C39)</f>
        <v xml:space="preserve"> （95.7/1000)</v>
      </c>
    </row>
    <row r="40" spans="1:6" x14ac:dyDescent="0.15">
      <c r="A40" t="s">
        <v>11</v>
      </c>
      <c r="B40">
        <f>$C$3</f>
        <v>1.3</v>
      </c>
      <c r="C40" s="5" t="s">
        <v>10</v>
      </c>
      <c r="D40" t="str">
        <f>IF($D$3="","     定  額",A40&amp;B40&amp;C40)</f>
        <v xml:space="preserve"> （1.3/1000)</v>
      </c>
    </row>
    <row r="41" spans="1:6" x14ac:dyDescent="0.15">
      <c r="A41" t="s">
        <v>11</v>
      </c>
      <c r="B41">
        <f>$D$3</f>
        <v>17</v>
      </c>
      <c r="C41" s="5" t="s">
        <v>10</v>
      </c>
      <c r="D41" t="str">
        <f>IF($D$3="","     定  額",A41&amp;B41&amp;C41)</f>
        <v xml:space="preserve"> （17/1000)</v>
      </c>
    </row>
  </sheetData>
  <mergeCells count="3">
    <mergeCell ref="F2:H2"/>
    <mergeCell ref="B6:C6"/>
    <mergeCell ref="B25:M25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R70"/>
  <sheetViews>
    <sheetView tabSelected="1" zoomScale="130" zoomScaleNormal="130" workbookViewId="0">
      <selection activeCell="T11" sqref="T11"/>
    </sheetView>
  </sheetViews>
  <sheetFormatPr defaultRowHeight="14.25" x14ac:dyDescent="0.15"/>
  <cols>
    <col min="1" max="1" width="0.875" style="12" customWidth="1"/>
    <col min="2" max="2" width="3" style="16" customWidth="1"/>
    <col min="3" max="3" width="5.625" style="13" customWidth="1"/>
    <col min="4" max="4" width="7.25" style="13" customWidth="1"/>
    <col min="5" max="5" width="6.625" style="23" customWidth="1"/>
    <col min="6" max="6" width="7.25" style="23" customWidth="1"/>
    <col min="7" max="7" width="6.625" style="23" customWidth="1"/>
    <col min="8" max="11" width="6.625" style="12" customWidth="1"/>
    <col min="12" max="12" width="5.625" style="13" customWidth="1"/>
    <col min="13" max="13" width="5" style="13" customWidth="1"/>
    <col min="14" max="14" width="6.625" style="13" customWidth="1"/>
    <col min="15" max="15" width="5.625" style="14" customWidth="1"/>
    <col min="16" max="16" width="7" style="12" customWidth="1"/>
    <col min="17" max="17" width="6.75" style="12" customWidth="1"/>
    <col min="18" max="18" width="3.375" style="12" customWidth="1"/>
    <col min="19" max="19" width="6.25" style="12" customWidth="1"/>
    <col min="20" max="16384" width="9" style="12"/>
  </cols>
  <sheetData>
    <row r="1" spans="1:18" ht="36" customHeight="1" x14ac:dyDescent="0.15">
      <c r="B1" s="88" t="s">
        <v>69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9"/>
      <c r="P1" s="89"/>
      <c r="Q1" s="89"/>
      <c r="R1" s="21"/>
    </row>
    <row r="2" spans="1:18" ht="3.6" customHeight="1" thickBot="1" x14ac:dyDescent="0.2">
      <c r="A2" s="20"/>
      <c r="B2" s="20"/>
      <c r="C2" s="20"/>
      <c r="D2" s="20"/>
      <c r="E2" s="22"/>
      <c r="F2" s="22"/>
      <c r="G2" s="22"/>
      <c r="H2" s="20"/>
      <c r="I2" s="20"/>
      <c r="J2" s="20"/>
      <c r="K2" s="20"/>
      <c r="L2" s="20"/>
      <c r="M2" s="20"/>
      <c r="N2" s="20"/>
      <c r="O2" s="20"/>
      <c r="P2" s="21"/>
      <c r="Q2" s="21"/>
      <c r="R2" s="21"/>
    </row>
    <row r="3" spans="1:18" ht="20.25" customHeight="1" x14ac:dyDescent="0.15">
      <c r="B3" s="98" t="s">
        <v>37</v>
      </c>
      <c r="C3" s="99"/>
      <c r="D3" s="112" t="s">
        <v>63</v>
      </c>
      <c r="E3" s="113"/>
      <c r="F3" s="113"/>
      <c r="G3" s="113"/>
      <c r="H3" s="113"/>
      <c r="I3" s="113"/>
      <c r="J3" s="113"/>
      <c r="K3" s="113"/>
      <c r="L3" s="113"/>
      <c r="M3" s="114"/>
      <c r="N3" s="121" t="s">
        <v>34</v>
      </c>
      <c r="O3" s="122"/>
      <c r="P3" s="126" t="s">
        <v>51</v>
      </c>
      <c r="Q3" s="127"/>
    </row>
    <row r="4" spans="1:18" ht="15.75" customHeight="1" x14ac:dyDescent="0.15">
      <c r="B4" s="100"/>
      <c r="C4" s="101"/>
      <c r="D4" s="37"/>
      <c r="E4" s="38"/>
      <c r="F4" s="107" t="s">
        <v>62</v>
      </c>
      <c r="G4" s="108"/>
      <c r="H4" s="108"/>
      <c r="I4" s="108"/>
      <c r="J4" s="108"/>
      <c r="K4" s="109"/>
      <c r="L4" s="115" t="s">
        <v>33</v>
      </c>
      <c r="M4" s="116"/>
      <c r="N4" s="123"/>
      <c r="O4" s="124"/>
      <c r="P4" s="128"/>
      <c r="Q4" s="129"/>
    </row>
    <row r="5" spans="1:18" ht="12" customHeight="1" x14ac:dyDescent="0.15">
      <c r="B5" s="102"/>
      <c r="C5" s="103"/>
      <c r="D5" s="119"/>
      <c r="E5" s="120"/>
      <c r="F5" s="110"/>
      <c r="G5" s="111"/>
      <c r="H5" s="104" t="s">
        <v>35</v>
      </c>
      <c r="I5" s="105"/>
      <c r="J5" s="105" t="s">
        <v>36</v>
      </c>
      <c r="K5" s="106"/>
      <c r="L5" s="117"/>
      <c r="M5" s="118"/>
      <c r="N5" s="119" t="s">
        <v>42</v>
      </c>
      <c r="O5" s="125"/>
      <c r="P5" s="93" t="s">
        <v>42</v>
      </c>
      <c r="Q5" s="94"/>
    </row>
    <row r="6" spans="1:18" s="18" customFormat="1" ht="30" customHeight="1" x14ac:dyDescent="0.15">
      <c r="B6" s="96" t="s">
        <v>5</v>
      </c>
      <c r="C6" s="26" t="s">
        <v>38</v>
      </c>
      <c r="D6" s="32" t="s">
        <v>52</v>
      </c>
      <c r="E6" s="43" t="s">
        <v>53</v>
      </c>
      <c r="F6" s="40" t="s">
        <v>47</v>
      </c>
      <c r="G6" s="44" t="s">
        <v>54</v>
      </c>
      <c r="H6" s="41" t="s">
        <v>48</v>
      </c>
      <c r="I6" s="44" t="s">
        <v>54</v>
      </c>
      <c r="J6" s="41" t="s">
        <v>48</v>
      </c>
      <c r="K6" s="43" t="s">
        <v>54</v>
      </c>
      <c r="L6" s="42" t="s">
        <v>50</v>
      </c>
      <c r="M6" s="34" t="s">
        <v>54</v>
      </c>
      <c r="N6" s="32" t="s">
        <v>49</v>
      </c>
      <c r="O6" s="34" t="s">
        <v>55</v>
      </c>
      <c r="P6" s="32" t="s">
        <v>56</v>
      </c>
      <c r="Q6" s="45" t="s">
        <v>57</v>
      </c>
    </row>
    <row r="7" spans="1:18" ht="16.5" customHeight="1" x14ac:dyDescent="0.15">
      <c r="B7" s="97"/>
      <c r="C7" s="27" t="s">
        <v>39</v>
      </c>
      <c r="D7" s="33" t="s">
        <v>64</v>
      </c>
      <c r="E7" s="31" t="s">
        <v>41</v>
      </c>
      <c r="F7" s="28" t="s">
        <v>65</v>
      </c>
      <c r="G7" s="29" t="s">
        <v>41</v>
      </c>
      <c r="H7" s="30" t="s">
        <v>66</v>
      </c>
      <c r="I7" s="29" t="s">
        <v>41</v>
      </c>
      <c r="J7" s="30" t="s">
        <v>61</v>
      </c>
      <c r="K7" s="31" t="s">
        <v>41</v>
      </c>
      <c r="L7" s="28" t="s">
        <v>40</v>
      </c>
      <c r="M7" s="35" t="s">
        <v>41</v>
      </c>
      <c r="N7" s="33" t="s">
        <v>70</v>
      </c>
      <c r="O7" s="35" t="s">
        <v>41</v>
      </c>
      <c r="P7" s="33" t="s">
        <v>71</v>
      </c>
      <c r="Q7" s="36" t="s">
        <v>41</v>
      </c>
    </row>
    <row r="8" spans="1:18" s="15" customFormat="1" ht="14.1" customHeight="1" x14ac:dyDescent="0.15">
      <c r="B8" s="47">
        <v>1</v>
      </c>
      <c r="C8" s="48">
        <v>58</v>
      </c>
      <c r="D8" s="49">
        <f>$C8*Sheet2!$B$2</f>
        <v>5626</v>
      </c>
      <c r="E8" s="50">
        <f>$C8*Sheet2!$B$2/2</f>
        <v>2813</v>
      </c>
      <c r="F8" s="51">
        <f>$C8*Sheet2!$B$3</f>
        <v>5550.6</v>
      </c>
      <c r="G8" s="52">
        <f>$C8*Sheet2!$B$3/2</f>
        <v>2775.3</v>
      </c>
      <c r="H8" s="53">
        <f>$C8*Sheet2!$B$4</f>
        <v>3230.6000000000004</v>
      </c>
      <c r="I8" s="52">
        <f>$C8*Sheet2!$B$4/2</f>
        <v>1615.3000000000002</v>
      </c>
      <c r="J8" s="53">
        <f>$C8*Sheet2!$B$5</f>
        <v>2320</v>
      </c>
      <c r="K8" s="50">
        <f>$C8*Sheet2!$B$5/2</f>
        <v>1160</v>
      </c>
      <c r="L8" s="51">
        <f>$C8*Sheet2!$C$3</f>
        <v>75.400000000000006</v>
      </c>
      <c r="M8" s="54">
        <f>$C8*Sheet2!$C$3/2</f>
        <v>37.700000000000003</v>
      </c>
      <c r="N8" s="49">
        <f>$C8*Sheet2!$D$3</f>
        <v>986</v>
      </c>
      <c r="O8" s="54">
        <f>$C8*Sheet2!$D$3/2</f>
        <v>493</v>
      </c>
      <c r="P8" s="49">
        <f>$C8*Sheet2!$C$2</f>
        <v>6612</v>
      </c>
      <c r="Q8" s="55">
        <f>$C8*Sheet2!$C$2/2</f>
        <v>3306</v>
      </c>
    </row>
    <row r="9" spans="1:18" s="15" customFormat="1" ht="14.1" customHeight="1" x14ac:dyDescent="0.15">
      <c r="A9" s="17"/>
      <c r="B9" s="56">
        <v>2</v>
      </c>
      <c r="C9" s="57">
        <v>68</v>
      </c>
      <c r="D9" s="58">
        <f>$C9*Sheet2!$B$2</f>
        <v>6596</v>
      </c>
      <c r="E9" s="59">
        <f>$C9*Sheet2!$B$2/2</f>
        <v>3298</v>
      </c>
      <c r="F9" s="60">
        <f>$C9*Sheet2!$B$3</f>
        <v>6507.6</v>
      </c>
      <c r="G9" s="61">
        <f>$C9*Sheet2!$B$3/2</f>
        <v>3253.8</v>
      </c>
      <c r="H9" s="62">
        <f>$C9*Sheet2!$B$4</f>
        <v>3787.6000000000004</v>
      </c>
      <c r="I9" s="61">
        <f>$C9*Sheet2!$B$4/2</f>
        <v>1893.8000000000002</v>
      </c>
      <c r="J9" s="62">
        <f>$C9*Sheet2!$B$5</f>
        <v>2720</v>
      </c>
      <c r="K9" s="59">
        <f>$C9*Sheet2!$B$5/2</f>
        <v>1360</v>
      </c>
      <c r="L9" s="60">
        <f>$C9*Sheet2!$C$3</f>
        <v>88.4</v>
      </c>
      <c r="M9" s="63">
        <f>$C9*Sheet2!$C$3/2</f>
        <v>44.2</v>
      </c>
      <c r="N9" s="58">
        <f>$C9*Sheet2!$D$3</f>
        <v>1156</v>
      </c>
      <c r="O9" s="63">
        <f>$C9*Sheet2!$D$3/2</f>
        <v>578</v>
      </c>
      <c r="P9" s="58">
        <f>$C9*Sheet2!$C$2</f>
        <v>7752</v>
      </c>
      <c r="Q9" s="64">
        <f>$C9*Sheet2!$C$2/2</f>
        <v>3876</v>
      </c>
    </row>
    <row r="10" spans="1:18" s="15" customFormat="1" ht="14.1" customHeight="1" x14ac:dyDescent="0.15">
      <c r="A10" s="17"/>
      <c r="B10" s="65">
        <v>3</v>
      </c>
      <c r="C10" s="66">
        <v>78</v>
      </c>
      <c r="D10" s="49">
        <f>$C10*Sheet2!$B$2</f>
        <v>7566</v>
      </c>
      <c r="E10" s="50">
        <f>$C10*Sheet2!$B$2/2</f>
        <v>3783</v>
      </c>
      <c r="F10" s="51">
        <f>$C10*Sheet2!$B$3</f>
        <v>7464.6</v>
      </c>
      <c r="G10" s="52">
        <f>$C10*Sheet2!$B$3/2</f>
        <v>3732.3</v>
      </c>
      <c r="H10" s="53">
        <f>$C10*Sheet2!$B$4</f>
        <v>4344.6000000000004</v>
      </c>
      <c r="I10" s="52">
        <f>$C10*Sheet2!$B$4/2</f>
        <v>2172.3000000000002</v>
      </c>
      <c r="J10" s="53">
        <f>$C10*Sheet2!$B$5</f>
        <v>3120</v>
      </c>
      <c r="K10" s="50">
        <f>$C10*Sheet2!$B$5/2</f>
        <v>1560</v>
      </c>
      <c r="L10" s="51">
        <f>$C10*Sheet2!$C$3</f>
        <v>101.4</v>
      </c>
      <c r="M10" s="54">
        <f>$C10*Sheet2!$C$3/2</f>
        <v>50.7</v>
      </c>
      <c r="N10" s="49">
        <f>$C10*Sheet2!$D$3</f>
        <v>1326</v>
      </c>
      <c r="O10" s="54">
        <f>$C10*Sheet2!$D$3/2</f>
        <v>663</v>
      </c>
      <c r="P10" s="49">
        <f>$C10*Sheet2!$C$2</f>
        <v>8892</v>
      </c>
      <c r="Q10" s="55">
        <f>$C10*Sheet2!$C$2/2</f>
        <v>4446</v>
      </c>
    </row>
    <row r="11" spans="1:18" s="15" customFormat="1" ht="14.1" customHeight="1" x14ac:dyDescent="0.15">
      <c r="A11" s="17"/>
      <c r="B11" s="56">
        <v>4</v>
      </c>
      <c r="C11" s="57">
        <v>88</v>
      </c>
      <c r="D11" s="58">
        <f>$C11*Sheet2!$B$2</f>
        <v>8536</v>
      </c>
      <c r="E11" s="59">
        <f>$C11*Sheet2!$B$2/2</f>
        <v>4268</v>
      </c>
      <c r="F11" s="60">
        <f>$C11*Sheet2!$B$3</f>
        <v>8421.6</v>
      </c>
      <c r="G11" s="61">
        <f>$C11*Sheet2!$B$3/2</f>
        <v>4210.8</v>
      </c>
      <c r="H11" s="62">
        <f>$C11*Sheet2!$B$4</f>
        <v>4901.6000000000004</v>
      </c>
      <c r="I11" s="61">
        <f>$C11*Sheet2!$B$4/2</f>
        <v>2450.8000000000002</v>
      </c>
      <c r="J11" s="62">
        <f>$C11*Sheet2!$B$5</f>
        <v>3520</v>
      </c>
      <c r="K11" s="59">
        <f>$C11*Sheet2!$B$5/2</f>
        <v>1760</v>
      </c>
      <c r="L11" s="60">
        <f>$C11*Sheet2!$C$3</f>
        <v>114.4</v>
      </c>
      <c r="M11" s="63">
        <f>$C11*Sheet2!$C$3/2</f>
        <v>57.2</v>
      </c>
      <c r="N11" s="58">
        <f>$C11*Sheet2!$D$3</f>
        <v>1496</v>
      </c>
      <c r="O11" s="63">
        <f>$C11*Sheet2!$D$3/2</f>
        <v>748</v>
      </c>
      <c r="P11" s="58">
        <f>$C11*Sheet2!$C$2</f>
        <v>10032</v>
      </c>
      <c r="Q11" s="64">
        <f>$C11*Sheet2!$C$2/2</f>
        <v>5016</v>
      </c>
    </row>
    <row r="12" spans="1:18" s="15" customFormat="1" ht="14.1" customHeight="1" x14ac:dyDescent="0.15">
      <c r="A12" s="17"/>
      <c r="B12" s="65">
        <v>5</v>
      </c>
      <c r="C12" s="66">
        <v>98</v>
      </c>
      <c r="D12" s="49">
        <f>$C12*Sheet2!$B$2</f>
        <v>9506</v>
      </c>
      <c r="E12" s="50">
        <f>$C12*Sheet2!$B$2/2</f>
        <v>4753</v>
      </c>
      <c r="F12" s="51">
        <f>$C12*Sheet2!$B$3</f>
        <v>9378.6</v>
      </c>
      <c r="G12" s="52">
        <f>$C12*Sheet2!$B$3/2</f>
        <v>4689.3</v>
      </c>
      <c r="H12" s="53">
        <f>$C12*Sheet2!$B$4</f>
        <v>5458.6</v>
      </c>
      <c r="I12" s="52">
        <f>$C12*Sheet2!$B$4/2</f>
        <v>2729.3</v>
      </c>
      <c r="J12" s="53">
        <f>$C12*Sheet2!$B$5</f>
        <v>3920</v>
      </c>
      <c r="K12" s="50">
        <f>$C12*Sheet2!$B$5/2</f>
        <v>1960</v>
      </c>
      <c r="L12" s="51">
        <f>$C12*Sheet2!$C$3</f>
        <v>127.4</v>
      </c>
      <c r="M12" s="54">
        <f>$C12*Sheet2!$C$3/2</f>
        <v>63.7</v>
      </c>
      <c r="N12" s="49">
        <f>$C12*Sheet2!$D$3</f>
        <v>1666</v>
      </c>
      <c r="O12" s="54">
        <f>$C12*Sheet2!$D$3/2</f>
        <v>833</v>
      </c>
      <c r="P12" s="49">
        <f>$C12*Sheet2!$C$2</f>
        <v>11172</v>
      </c>
      <c r="Q12" s="55">
        <f>$C12*Sheet2!$C$2/2</f>
        <v>5586</v>
      </c>
    </row>
    <row r="13" spans="1:18" s="15" customFormat="1" ht="14.1" customHeight="1" x14ac:dyDescent="0.15">
      <c r="A13" s="17"/>
      <c r="B13" s="56">
        <v>6</v>
      </c>
      <c r="C13" s="57">
        <v>104</v>
      </c>
      <c r="D13" s="58">
        <f>$C13*Sheet2!$B$2</f>
        <v>10088</v>
      </c>
      <c r="E13" s="59">
        <f>$C13*Sheet2!$B$2/2</f>
        <v>5044</v>
      </c>
      <c r="F13" s="60">
        <f>$C13*Sheet2!$B$3</f>
        <v>9952.8000000000011</v>
      </c>
      <c r="G13" s="61">
        <f>$C13*Sheet2!$B$3/2</f>
        <v>4976.4000000000005</v>
      </c>
      <c r="H13" s="62">
        <f>$C13*Sheet2!$B$4</f>
        <v>5792.8</v>
      </c>
      <c r="I13" s="61">
        <f>$C13*Sheet2!$B$4/2</f>
        <v>2896.4</v>
      </c>
      <c r="J13" s="62">
        <f>$C13*Sheet2!$B$5</f>
        <v>4160</v>
      </c>
      <c r="K13" s="59">
        <f>$C13*Sheet2!$B$5/2</f>
        <v>2080</v>
      </c>
      <c r="L13" s="60">
        <f>$C13*Sheet2!$C$3</f>
        <v>135.20000000000002</v>
      </c>
      <c r="M13" s="63">
        <f>$C13*Sheet2!$C$3/2</f>
        <v>67.600000000000009</v>
      </c>
      <c r="N13" s="58">
        <f>$C13*Sheet2!$D$3</f>
        <v>1768</v>
      </c>
      <c r="O13" s="63">
        <f>$C13*Sheet2!$D$3/2</f>
        <v>884</v>
      </c>
      <c r="P13" s="58">
        <f>$C13*Sheet2!$C$2</f>
        <v>11856</v>
      </c>
      <c r="Q13" s="64">
        <f>$C13*Sheet2!$C$2/2</f>
        <v>5928</v>
      </c>
    </row>
    <row r="14" spans="1:18" s="15" customFormat="1" ht="14.1" customHeight="1" x14ac:dyDescent="0.15">
      <c r="A14" s="17"/>
      <c r="B14" s="65">
        <v>7</v>
      </c>
      <c r="C14" s="66">
        <v>110</v>
      </c>
      <c r="D14" s="49">
        <f>$C14*Sheet2!$B$2</f>
        <v>10670</v>
      </c>
      <c r="E14" s="50">
        <f>$C14*Sheet2!$B$2/2</f>
        <v>5335</v>
      </c>
      <c r="F14" s="51">
        <f>$C14*Sheet2!$B$3</f>
        <v>10527</v>
      </c>
      <c r="G14" s="52">
        <f>$C14*Sheet2!$B$3/2</f>
        <v>5263.5</v>
      </c>
      <c r="H14" s="53">
        <f>$C14*Sheet2!$B$4</f>
        <v>6127</v>
      </c>
      <c r="I14" s="52">
        <f>$C14*Sheet2!$B$4/2</f>
        <v>3063.5</v>
      </c>
      <c r="J14" s="53">
        <f>$C14*Sheet2!$B$5</f>
        <v>4400</v>
      </c>
      <c r="K14" s="50">
        <f>$C14*Sheet2!$B$5/2</f>
        <v>2200</v>
      </c>
      <c r="L14" s="51">
        <f>$C14*Sheet2!$C$3</f>
        <v>143</v>
      </c>
      <c r="M14" s="54">
        <f>$C14*Sheet2!$C$3/2</f>
        <v>71.5</v>
      </c>
      <c r="N14" s="49">
        <f>$C14*Sheet2!$D$3</f>
        <v>1870</v>
      </c>
      <c r="O14" s="54">
        <f>$C14*Sheet2!$D$3/2</f>
        <v>935</v>
      </c>
      <c r="P14" s="49">
        <f>$C14*Sheet2!$C$2</f>
        <v>12540</v>
      </c>
      <c r="Q14" s="55">
        <f>$C14*Sheet2!$C$2/2</f>
        <v>6270</v>
      </c>
    </row>
    <row r="15" spans="1:18" s="15" customFormat="1" ht="14.1" customHeight="1" x14ac:dyDescent="0.15">
      <c r="A15" s="17"/>
      <c r="B15" s="56">
        <v>8</v>
      </c>
      <c r="C15" s="57">
        <v>118</v>
      </c>
      <c r="D15" s="58">
        <f>$C15*Sheet2!$B$2</f>
        <v>11446</v>
      </c>
      <c r="E15" s="59">
        <f>$C15*Sheet2!$B$2/2</f>
        <v>5723</v>
      </c>
      <c r="F15" s="60">
        <f>$C15*Sheet2!$B$3</f>
        <v>11292.6</v>
      </c>
      <c r="G15" s="61">
        <f>$C15*Sheet2!$B$3/2</f>
        <v>5646.3</v>
      </c>
      <c r="H15" s="62">
        <f>$C15*Sheet2!$B$4</f>
        <v>6572.6</v>
      </c>
      <c r="I15" s="61">
        <f>$C15*Sheet2!$B$4/2</f>
        <v>3286.3</v>
      </c>
      <c r="J15" s="62">
        <f>$C15*Sheet2!$B$5</f>
        <v>4720</v>
      </c>
      <c r="K15" s="59">
        <f>$C15*Sheet2!$B$5/2</f>
        <v>2360</v>
      </c>
      <c r="L15" s="60">
        <f>$C15*Sheet2!$C$3</f>
        <v>153.4</v>
      </c>
      <c r="M15" s="63">
        <f>$C15*Sheet2!$C$3/2</f>
        <v>76.7</v>
      </c>
      <c r="N15" s="58">
        <f>$C15*Sheet2!$D$3</f>
        <v>2006</v>
      </c>
      <c r="O15" s="63">
        <f>$C15*Sheet2!$D$3/2</f>
        <v>1003</v>
      </c>
      <c r="P15" s="58">
        <f>$C15*Sheet2!$C$2</f>
        <v>13452</v>
      </c>
      <c r="Q15" s="64">
        <f>$C15*Sheet2!$C$2/2</f>
        <v>6726</v>
      </c>
    </row>
    <row r="16" spans="1:18" s="15" customFormat="1" ht="14.1" customHeight="1" x14ac:dyDescent="0.15">
      <c r="A16" s="17"/>
      <c r="B16" s="65">
        <v>9</v>
      </c>
      <c r="C16" s="66">
        <v>126</v>
      </c>
      <c r="D16" s="49">
        <f>$C16*Sheet2!$B$2</f>
        <v>12222</v>
      </c>
      <c r="E16" s="50">
        <f>$C16*Sheet2!$B$2/2</f>
        <v>6111</v>
      </c>
      <c r="F16" s="51">
        <f>$C16*Sheet2!$B$3</f>
        <v>12058.2</v>
      </c>
      <c r="G16" s="52">
        <f>$C16*Sheet2!$B$3/2</f>
        <v>6029.1</v>
      </c>
      <c r="H16" s="53">
        <f>$C16*Sheet2!$B$4</f>
        <v>7018.2000000000007</v>
      </c>
      <c r="I16" s="52">
        <f>$C16*Sheet2!$B$4/2</f>
        <v>3509.1000000000004</v>
      </c>
      <c r="J16" s="53">
        <f>$C16*Sheet2!$B$5</f>
        <v>5040</v>
      </c>
      <c r="K16" s="50">
        <f>$C16*Sheet2!$B$5/2</f>
        <v>2520</v>
      </c>
      <c r="L16" s="51">
        <f>$C16*Sheet2!$C$3</f>
        <v>163.80000000000001</v>
      </c>
      <c r="M16" s="54">
        <f>$C16*Sheet2!$C$3/2</f>
        <v>81.900000000000006</v>
      </c>
      <c r="N16" s="49">
        <f>$C16*Sheet2!$D$3</f>
        <v>2142</v>
      </c>
      <c r="O16" s="54">
        <f>$C16*Sheet2!$D$3/2</f>
        <v>1071</v>
      </c>
      <c r="P16" s="49">
        <f>$C16*Sheet2!$C$2</f>
        <v>14364</v>
      </c>
      <c r="Q16" s="55">
        <f>$C16*Sheet2!$C$2/2</f>
        <v>7182</v>
      </c>
    </row>
    <row r="17" spans="1:17" s="15" customFormat="1" ht="14.1" customHeight="1" x14ac:dyDescent="0.15">
      <c r="A17" s="17"/>
      <c r="B17" s="56">
        <v>10</v>
      </c>
      <c r="C17" s="57">
        <v>134</v>
      </c>
      <c r="D17" s="58">
        <f>$C17*Sheet2!$B$2</f>
        <v>12998</v>
      </c>
      <c r="E17" s="59">
        <f>$C17*Sheet2!$B$2/2</f>
        <v>6499</v>
      </c>
      <c r="F17" s="60">
        <f>$C17*Sheet2!$B$3</f>
        <v>12823.800000000001</v>
      </c>
      <c r="G17" s="61">
        <f>$C17*Sheet2!$B$3/2</f>
        <v>6411.9000000000005</v>
      </c>
      <c r="H17" s="62">
        <f>$C17*Sheet2!$B$4</f>
        <v>7463.8</v>
      </c>
      <c r="I17" s="61">
        <f>$C17*Sheet2!$B$4/2</f>
        <v>3731.9</v>
      </c>
      <c r="J17" s="62">
        <f>$C17*Sheet2!$B$5</f>
        <v>5360</v>
      </c>
      <c r="K17" s="59">
        <f>$C17*Sheet2!$B$5/2</f>
        <v>2680</v>
      </c>
      <c r="L17" s="60">
        <f>$C17*Sheet2!$C$3</f>
        <v>174.20000000000002</v>
      </c>
      <c r="M17" s="63">
        <f>$C17*Sheet2!$C$3/2</f>
        <v>87.100000000000009</v>
      </c>
      <c r="N17" s="58">
        <f>$C17*Sheet2!$D$3</f>
        <v>2278</v>
      </c>
      <c r="O17" s="63">
        <f>$C17*Sheet2!$D$3/2</f>
        <v>1139</v>
      </c>
      <c r="P17" s="58">
        <f>$C17*Sheet2!$C$2</f>
        <v>15276</v>
      </c>
      <c r="Q17" s="64">
        <f>$C17*Sheet2!$C$2/2</f>
        <v>7638</v>
      </c>
    </row>
    <row r="18" spans="1:17" s="15" customFormat="1" ht="14.1" customHeight="1" x14ac:dyDescent="0.15">
      <c r="A18" s="17"/>
      <c r="B18" s="65">
        <v>11</v>
      </c>
      <c r="C18" s="66">
        <v>142</v>
      </c>
      <c r="D18" s="49">
        <f>$C18*Sheet2!$B$2</f>
        <v>13774</v>
      </c>
      <c r="E18" s="50">
        <f>$C18*Sheet2!$B$2/2</f>
        <v>6887</v>
      </c>
      <c r="F18" s="51">
        <f>$C18*Sheet2!$B$3</f>
        <v>13589.4</v>
      </c>
      <c r="G18" s="52">
        <f>$C18*Sheet2!$B$3/2</f>
        <v>6794.7</v>
      </c>
      <c r="H18" s="53">
        <f>$C18*Sheet2!$B$4</f>
        <v>7909.4000000000005</v>
      </c>
      <c r="I18" s="52">
        <f>$C18*Sheet2!$B$4/2</f>
        <v>3954.7000000000003</v>
      </c>
      <c r="J18" s="53">
        <f>$C18*Sheet2!$B$5</f>
        <v>5680</v>
      </c>
      <c r="K18" s="50">
        <f>$C18*Sheet2!$B$5/2</f>
        <v>2840</v>
      </c>
      <c r="L18" s="51">
        <f>$C18*Sheet2!$C$3</f>
        <v>184.6</v>
      </c>
      <c r="M18" s="54">
        <f>$C18*Sheet2!$C$3/2</f>
        <v>92.3</v>
      </c>
      <c r="N18" s="49">
        <f>$C18*Sheet2!$D$3</f>
        <v>2414</v>
      </c>
      <c r="O18" s="54">
        <f>$C18*Sheet2!$D$3/2</f>
        <v>1207</v>
      </c>
      <c r="P18" s="49">
        <f>$C18*Sheet2!$C$2</f>
        <v>16188</v>
      </c>
      <c r="Q18" s="55">
        <f>$C18*Sheet2!$C$2/2</f>
        <v>8094</v>
      </c>
    </row>
    <row r="19" spans="1:17" s="15" customFormat="1" ht="14.1" customHeight="1" x14ac:dyDescent="0.15">
      <c r="A19" s="17"/>
      <c r="B19" s="56">
        <v>12</v>
      </c>
      <c r="C19" s="67">
        <v>150</v>
      </c>
      <c r="D19" s="58">
        <f>$C19*Sheet2!$B$2</f>
        <v>14550</v>
      </c>
      <c r="E19" s="59">
        <f>$C19*Sheet2!$B$2/2</f>
        <v>7275</v>
      </c>
      <c r="F19" s="60">
        <f>$C19*Sheet2!$B$3</f>
        <v>14355</v>
      </c>
      <c r="G19" s="61">
        <f>$C19*Sheet2!$B$3/2</f>
        <v>7177.5</v>
      </c>
      <c r="H19" s="62">
        <f>$C19*Sheet2!$B$4</f>
        <v>8355</v>
      </c>
      <c r="I19" s="61">
        <f>$C19*Sheet2!$B$4/2</f>
        <v>4177.5</v>
      </c>
      <c r="J19" s="62">
        <f>$C19*Sheet2!$B$5</f>
        <v>6000</v>
      </c>
      <c r="K19" s="59">
        <f>$C19*Sheet2!$B$5/2</f>
        <v>3000</v>
      </c>
      <c r="L19" s="60">
        <f>$C19*Sheet2!$C$3</f>
        <v>195</v>
      </c>
      <c r="M19" s="63">
        <f>$C19*Sheet2!$C$3/2</f>
        <v>97.5</v>
      </c>
      <c r="N19" s="58">
        <f>$C19*Sheet2!$D$3</f>
        <v>2550</v>
      </c>
      <c r="O19" s="63">
        <f>$C19*Sheet2!$D$3/2</f>
        <v>1275</v>
      </c>
      <c r="P19" s="58">
        <f>$C19*Sheet2!$C$2</f>
        <v>17100</v>
      </c>
      <c r="Q19" s="64">
        <f>$C19*Sheet2!$C$2/2</f>
        <v>8550</v>
      </c>
    </row>
    <row r="20" spans="1:17" s="15" customFormat="1" ht="14.1" customHeight="1" x14ac:dyDescent="0.15">
      <c r="A20" s="17"/>
      <c r="B20" s="65">
        <v>13</v>
      </c>
      <c r="C20" s="66">
        <v>160</v>
      </c>
      <c r="D20" s="49">
        <f>$C20*Sheet2!$B$2</f>
        <v>15520</v>
      </c>
      <c r="E20" s="50">
        <f>$C20*Sheet2!$B$2/2</f>
        <v>7760</v>
      </c>
      <c r="F20" s="51">
        <f>$C20*Sheet2!$B$3</f>
        <v>15312</v>
      </c>
      <c r="G20" s="52">
        <f>$C20*Sheet2!$B$3/2</f>
        <v>7656</v>
      </c>
      <c r="H20" s="53">
        <f>$C20*Sheet2!$B$4</f>
        <v>8912</v>
      </c>
      <c r="I20" s="52">
        <f>$C20*Sheet2!$B$4/2</f>
        <v>4456</v>
      </c>
      <c r="J20" s="53">
        <f>$C20*Sheet2!$B$5</f>
        <v>6400</v>
      </c>
      <c r="K20" s="50">
        <f>$C20*Sheet2!$B$5/2</f>
        <v>3200</v>
      </c>
      <c r="L20" s="51">
        <f>$C20*Sheet2!$C$3</f>
        <v>208</v>
      </c>
      <c r="M20" s="54">
        <f>$C20*Sheet2!$C$3/2</f>
        <v>104</v>
      </c>
      <c r="N20" s="49">
        <f>$C20*Sheet2!$D$3</f>
        <v>2720</v>
      </c>
      <c r="O20" s="54">
        <f>$C20*Sheet2!$D$3/2</f>
        <v>1360</v>
      </c>
      <c r="P20" s="49">
        <f>$C20*Sheet2!$C$2</f>
        <v>18240</v>
      </c>
      <c r="Q20" s="55">
        <f>$C20*Sheet2!$C$2/2</f>
        <v>9120</v>
      </c>
    </row>
    <row r="21" spans="1:17" s="15" customFormat="1" ht="14.1" customHeight="1" x14ac:dyDescent="0.15">
      <c r="A21" s="17"/>
      <c r="B21" s="56">
        <v>14</v>
      </c>
      <c r="C21" s="57">
        <v>170</v>
      </c>
      <c r="D21" s="58">
        <f>$C21*Sheet2!$B$2</f>
        <v>16490</v>
      </c>
      <c r="E21" s="59">
        <f>$C21*Sheet2!$B$2/2</f>
        <v>8245</v>
      </c>
      <c r="F21" s="60">
        <f>$C21*Sheet2!$B$3</f>
        <v>16269</v>
      </c>
      <c r="G21" s="61">
        <f>$C21*Sheet2!$B$3/2</f>
        <v>8134.5</v>
      </c>
      <c r="H21" s="62">
        <f>$C21*Sheet2!$B$4</f>
        <v>9469</v>
      </c>
      <c r="I21" s="61">
        <f>$C21*Sheet2!$B$4/2</f>
        <v>4734.5</v>
      </c>
      <c r="J21" s="62">
        <f>$C21*Sheet2!$B$5</f>
        <v>6800</v>
      </c>
      <c r="K21" s="59">
        <f>$C21*Sheet2!$B$5/2</f>
        <v>3400</v>
      </c>
      <c r="L21" s="60">
        <f>$C21*Sheet2!$C$3</f>
        <v>221</v>
      </c>
      <c r="M21" s="63">
        <f>$C21*Sheet2!$C$3/2</f>
        <v>110.5</v>
      </c>
      <c r="N21" s="58">
        <f>$C21*Sheet2!$D$3</f>
        <v>2890</v>
      </c>
      <c r="O21" s="63">
        <f>$C21*Sheet2!$D$3/2</f>
        <v>1445</v>
      </c>
      <c r="P21" s="58">
        <f>$C21*Sheet2!$C$2</f>
        <v>19380</v>
      </c>
      <c r="Q21" s="64">
        <f>$C21*Sheet2!$C$2/2</f>
        <v>9690</v>
      </c>
    </row>
    <row r="22" spans="1:17" s="15" customFormat="1" ht="14.1" customHeight="1" x14ac:dyDescent="0.15">
      <c r="A22" s="17"/>
      <c r="B22" s="65">
        <v>15</v>
      </c>
      <c r="C22" s="66">
        <v>180</v>
      </c>
      <c r="D22" s="49">
        <f>$C22*Sheet2!$B$2</f>
        <v>17460</v>
      </c>
      <c r="E22" s="50">
        <f>$C22*Sheet2!$B$2/2</f>
        <v>8730</v>
      </c>
      <c r="F22" s="51">
        <f>$C22*Sheet2!$B$3</f>
        <v>17226</v>
      </c>
      <c r="G22" s="52">
        <f>$C22*Sheet2!$B$3/2</f>
        <v>8613</v>
      </c>
      <c r="H22" s="53">
        <f>$C22*Sheet2!$B$4</f>
        <v>10026</v>
      </c>
      <c r="I22" s="52">
        <f>$C22*Sheet2!$B$4/2</f>
        <v>5013</v>
      </c>
      <c r="J22" s="53">
        <f>$C22*Sheet2!$B$5</f>
        <v>7200</v>
      </c>
      <c r="K22" s="50">
        <f>$C22*Sheet2!$B$5/2</f>
        <v>3600</v>
      </c>
      <c r="L22" s="51">
        <f>$C22*Sheet2!$C$3</f>
        <v>234</v>
      </c>
      <c r="M22" s="54">
        <f>$C22*Sheet2!$C$3/2</f>
        <v>117</v>
      </c>
      <c r="N22" s="49">
        <f>$C22*Sheet2!$D$3</f>
        <v>3060</v>
      </c>
      <c r="O22" s="54">
        <f>$C22*Sheet2!$D$3/2</f>
        <v>1530</v>
      </c>
      <c r="P22" s="49">
        <f>$C22*Sheet2!$C$2</f>
        <v>20520</v>
      </c>
      <c r="Q22" s="55">
        <f>$C22*Sheet2!$C$2/2</f>
        <v>10260</v>
      </c>
    </row>
    <row r="23" spans="1:17" s="15" customFormat="1" ht="14.1" customHeight="1" x14ac:dyDescent="0.15">
      <c r="A23" s="17"/>
      <c r="B23" s="56">
        <v>16</v>
      </c>
      <c r="C23" s="57">
        <v>190</v>
      </c>
      <c r="D23" s="58">
        <f>$C23*Sheet2!$B$2</f>
        <v>18430</v>
      </c>
      <c r="E23" s="59">
        <f>$C23*Sheet2!$B$2/2</f>
        <v>9215</v>
      </c>
      <c r="F23" s="60">
        <f>$C23*Sheet2!$B$3</f>
        <v>18183</v>
      </c>
      <c r="G23" s="61">
        <f>$C23*Sheet2!$B$3/2</f>
        <v>9091.5</v>
      </c>
      <c r="H23" s="62">
        <f>$C23*Sheet2!$B$4</f>
        <v>10583</v>
      </c>
      <c r="I23" s="61">
        <f>$C23*Sheet2!$B$4/2</f>
        <v>5291.5</v>
      </c>
      <c r="J23" s="62">
        <f>$C23*Sheet2!$B$5</f>
        <v>7600</v>
      </c>
      <c r="K23" s="59">
        <f>$C23*Sheet2!$B$5/2</f>
        <v>3800</v>
      </c>
      <c r="L23" s="60">
        <f>$C23*Sheet2!$C$3</f>
        <v>247</v>
      </c>
      <c r="M23" s="63">
        <f>$C23*Sheet2!$C$3/2</f>
        <v>123.5</v>
      </c>
      <c r="N23" s="58">
        <f>$C23*Sheet2!$D$3</f>
        <v>3230</v>
      </c>
      <c r="O23" s="63">
        <f>$C23*Sheet2!$D$3/2</f>
        <v>1615</v>
      </c>
      <c r="P23" s="58">
        <f>$C23*Sheet2!$C$2</f>
        <v>21660</v>
      </c>
      <c r="Q23" s="64">
        <f>$C23*Sheet2!$C$2/2</f>
        <v>10830</v>
      </c>
    </row>
    <row r="24" spans="1:17" s="15" customFormat="1" ht="14.1" customHeight="1" x14ac:dyDescent="0.15">
      <c r="A24" s="17"/>
      <c r="B24" s="65">
        <v>17</v>
      </c>
      <c r="C24" s="66">
        <v>200</v>
      </c>
      <c r="D24" s="49">
        <f>$C24*Sheet2!$B$2</f>
        <v>19400</v>
      </c>
      <c r="E24" s="50">
        <f>$C24*Sheet2!$B$2/2</f>
        <v>9700</v>
      </c>
      <c r="F24" s="51">
        <f>$C24*Sheet2!$B$3</f>
        <v>19140</v>
      </c>
      <c r="G24" s="52">
        <f>$C24*Sheet2!$B$3/2</f>
        <v>9570</v>
      </c>
      <c r="H24" s="53">
        <f>$C24*Sheet2!$B$4</f>
        <v>11140</v>
      </c>
      <c r="I24" s="52">
        <f>$C24*Sheet2!$B$4/2</f>
        <v>5570</v>
      </c>
      <c r="J24" s="53">
        <f>$C24*Sheet2!$B$5</f>
        <v>8000</v>
      </c>
      <c r="K24" s="50">
        <f>$C24*Sheet2!$B$5/2</f>
        <v>4000</v>
      </c>
      <c r="L24" s="51">
        <f>$C24*Sheet2!$C$3</f>
        <v>260</v>
      </c>
      <c r="M24" s="54">
        <f>$C24*Sheet2!$C$3/2</f>
        <v>130</v>
      </c>
      <c r="N24" s="49">
        <f>$C24*Sheet2!$D$3</f>
        <v>3400</v>
      </c>
      <c r="O24" s="54">
        <f>$C24*Sheet2!$D$3/2</f>
        <v>1700</v>
      </c>
      <c r="P24" s="49">
        <f>$C24*Sheet2!$C$2</f>
        <v>22800</v>
      </c>
      <c r="Q24" s="55">
        <f>$C24*Sheet2!$C$2/2</f>
        <v>11400</v>
      </c>
    </row>
    <row r="25" spans="1:17" s="15" customFormat="1" ht="14.1" customHeight="1" x14ac:dyDescent="0.15">
      <c r="A25" s="17"/>
      <c r="B25" s="56">
        <v>18</v>
      </c>
      <c r="C25" s="57">
        <v>220</v>
      </c>
      <c r="D25" s="58">
        <f>$C25*Sheet2!$B$2</f>
        <v>21340</v>
      </c>
      <c r="E25" s="59">
        <f>$C25*Sheet2!$B$2/2</f>
        <v>10670</v>
      </c>
      <c r="F25" s="60">
        <f>$C25*Sheet2!$B$3</f>
        <v>21054</v>
      </c>
      <c r="G25" s="61">
        <f>$C25*Sheet2!$B$3/2</f>
        <v>10527</v>
      </c>
      <c r="H25" s="62">
        <f>$C25*Sheet2!$B$4</f>
        <v>12254</v>
      </c>
      <c r="I25" s="61">
        <f>$C25*Sheet2!$B$4/2</f>
        <v>6127</v>
      </c>
      <c r="J25" s="62">
        <f>$C25*Sheet2!$B$5</f>
        <v>8800</v>
      </c>
      <c r="K25" s="59">
        <f>$C25*Sheet2!$B$5/2</f>
        <v>4400</v>
      </c>
      <c r="L25" s="60">
        <f>$C25*Sheet2!$C$3</f>
        <v>286</v>
      </c>
      <c r="M25" s="63">
        <f>$C25*Sheet2!$C$3/2</f>
        <v>143</v>
      </c>
      <c r="N25" s="58">
        <f>$C25*Sheet2!$D$3</f>
        <v>3740</v>
      </c>
      <c r="O25" s="63">
        <f>$C25*Sheet2!$D$3/2</f>
        <v>1870</v>
      </c>
      <c r="P25" s="58">
        <f>$C25*Sheet2!$C$2</f>
        <v>25080</v>
      </c>
      <c r="Q25" s="64">
        <f>$C25*Sheet2!$C$2/2</f>
        <v>12540</v>
      </c>
    </row>
    <row r="26" spans="1:17" s="15" customFormat="1" ht="14.1" customHeight="1" x14ac:dyDescent="0.15">
      <c r="A26" s="17"/>
      <c r="B26" s="65">
        <v>19</v>
      </c>
      <c r="C26" s="66">
        <v>240</v>
      </c>
      <c r="D26" s="49">
        <f>$C26*Sheet2!$B$2</f>
        <v>23280</v>
      </c>
      <c r="E26" s="50">
        <f>$C26*Sheet2!$B$2/2</f>
        <v>11640</v>
      </c>
      <c r="F26" s="51">
        <f>$C26*Sheet2!$B$3</f>
        <v>22968</v>
      </c>
      <c r="G26" s="52">
        <f>$C26*Sheet2!$B$3/2</f>
        <v>11484</v>
      </c>
      <c r="H26" s="53">
        <f>$C26*Sheet2!$B$4</f>
        <v>13368</v>
      </c>
      <c r="I26" s="52">
        <f>$C26*Sheet2!$B$4/2</f>
        <v>6684</v>
      </c>
      <c r="J26" s="53">
        <f>$C26*Sheet2!$B$5</f>
        <v>9600</v>
      </c>
      <c r="K26" s="50">
        <f>$C26*Sheet2!$B$5/2</f>
        <v>4800</v>
      </c>
      <c r="L26" s="51">
        <f>$C26*Sheet2!$C$3</f>
        <v>312</v>
      </c>
      <c r="M26" s="54">
        <f>$C26*Sheet2!$C$3/2</f>
        <v>156</v>
      </c>
      <c r="N26" s="49">
        <f>$C26*Sheet2!$D$3</f>
        <v>4080</v>
      </c>
      <c r="O26" s="54">
        <f>$C26*Sheet2!$D$3/2</f>
        <v>2040</v>
      </c>
      <c r="P26" s="49">
        <f>$C26*Sheet2!$C$2</f>
        <v>27360</v>
      </c>
      <c r="Q26" s="55">
        <f>$C26*Sheet2!$C$2/2</f>
        <v>13680</v>
      </c>
    </row>
    <row r="27" spans="1:17" s="15" customFormat="1" ht="14.1" customHeight="1" x14ac:dyDescent="0.15">
      <c r="A27" s="17"/>
      <c r="B27" s="56">
        <v>20</v>
      </c>
      <c r="C27" s="57">
        <v>260</v>
      </c>
      <c r="D27" s="58">
        <f>$C27*Sheet2!$B$2</f>
        <v>25220</v>
      </c>
      <c r="E27" s="59">
        <f>$C27*Sheet2!$B$2/2</f>
        <v>12610</v>
      </c>
      <c r="F27" s="60">
        <f>$C27*Sheet2!$B$3</f>
        <v>24882</v>
      </c>
      <c r="G27" s="61">
        <f>$C27*Sheet2!$B$3/2</f>
        <v>12441</v>
      </c>
      <c r="H27" s="62">
        <f>$C27*Sheet2!$B$4</f>
        <v>14482</v>
      </c>
      <c r="I27" s="61">
        <f>$C27*Sheet2!$B$4/2</f>
        <v>7241</v>
      </c>
      <c r="J27" s="62">
        <f>$C27*Sheet2!$B$5</f>
        <v>10400</v>
      </c>
      <c r="K27" s="59">
        <f>$C27*Sheet2!$B$5/2</f>
        <v>5200</v>
      </c>
      <c r="L27" s="60">
        <f>$C27*Sheet2!$C$3</f>
        <v>338</v>
      </c>
      <c r="M27" s="63">
        <f>$C27*Sheet2!$C$3/2</f>
        <v>169</v>
      </c>
      <c r="N27" s="58">
        <f>$C27*Sheet2!$D$3</f>
        <v>4420</v>
      </c>
      <c r="O27" s="63">
        <f>$C27*Sheet2!$D$3/2</f>
        <v>2210</v>
      </c>
      <c r="P27" s="58">
        <f>$C27*Sheet2!$C$2</f>
        <v>29640</v>
      </c>
      <c r="Q27" s="64">
        <f>$C27*Sheet2!$C$2/2</f>
        <v>14820</v>
      </c>
    </row>
    <row r="28" spans="1:17" s="15" customFormat="1" ht="14.1" customHeight="1" x14ac:dyDescent="0.15">
      <c r="A28" s="17"/>
      <c r="B28" s="65">
        <v>21</v>
      </c>
      <c r="C28" s="66">
        <v>280</v>
      </c>
      <c r="D28" s="49">
        <f>$C28*Sheet2!$B$2</f>
        <v>27160</v>
      </c>
      <c r="E28" s="50">
        <f>$C28*Sheet2!$B$2/2</f>
        <v>13580</v>
      </c>
      <c r="F28" s="51">
        <f>$C28*Sheet2!$B$3</f>
        <v>26796</v>
      </c>
      <c r="G28" s="52">
        <f>$C28*Sheet2!$B$3/2</f>
        <v>13398</v>
      </c>
      <c r="H28" s="53">
        <f>$C28*Sheet2!$B$4</f>
        <v>15596</v>
      </c>
      <c r="I28" s="52">
        <f>$C28*Sheet2!$B$4/2</f>
        <v>7798</v>
      </c>
      <c r="J28" s="53">
        <f>$C28*Sheet2!$B$5</f>
        <v>11200</v>
      </c>
      <c r="K28" s="50">
        <f>$C28*Sheet2!$B$5/2</f>
        <v>5600</v>
      </c>
      <c r="L28" s="51">
        <f>$C28*Sheet2!$C$3</f>
        <v>364</v>
      </c>
      <c r="M28" s="54">
        <f>$C28*Sheet2!$C$3/2</f>
        <v>182</v>
      </c>
      <c r="N28" s="49">
        <f>$C28*Sheet2!$D$3</f>
        <v>4760</v>
      </c>
      <c r="O28" s="54">
        <f>$C28*Sheet2!$D$3/2</f>
        <v>2380</v>
      </c>
      <c r="P28" s="49">
        <f>$C28*Sheet2!$C$2</f>
        <v>31920</v>
      </c>
      <c r="Q28" s="55">
        <f>$C28*Sheet2!$C$2/2</f>
        <v>15960</v>
      </c>
    </row>
    <row r="29" spans="1:17" s="15" customFormat="1" ht="14.1" customHeight="1" x14ac:dyDescent="0.15">
      <c r="A29" s="17"/>
      <c r="B29" s="56">
        <v>22</v>
      </c>
      <c r="C29" s="57">
        <v>300</v>
      </c>
      <c r="D29" s="58">
        <f>$C29*Sheet2!$B$2</f>
        <v>29100</v>
      </c>
      <c r="E29" s="59">
        <f>$C29*Sheet2!$B$2/2</f>
        <v>14550</v>
      </c>
      <c r="F29" s="60">
        <f>$C29*Sheet2!$B$3</f>
        <v>28710</v>
      </c>
      <c r="G29" s="61">
        <f>$C29*Sheet2!$B$3/2</f>
        <v>14355</v>
      </c>
      <c r="H29" s="62">
        <f>$C29*Sheet2!$B$4</f>
        <v>16710</v>
      </c>
      <c r="I29" s="61">
        <f>$C29*Sheet2!$B$4/2</f>
        <v>8355</v>
      </c>
      <c r="J29" s="62">
        <f>$C29*Sheet2!$B$5</f>
        <v>12000</v>
      </c>
      <c r="K29" s="59">
        <f>$C29*Sheet2!$B$5/2</f>
        <v>6000</v>
      </c>
      <c r="L29" s="60">
        <f>$C29*Sheet2!$C$3</f>
        <v>390</v>
      </c>
      <c r="M29" s="63">
        <f>$C29*Sheet2!$C$3/2</f>
        <v>195</v>
      </c>
      <c r="N29" s="58">
        <f>$C29*Sheet2!$D$3</f>
        <v>5100</v>
      </c>
      <c r="O29" s="63">
        <f>$C29*Sheet2!$D$3/2</f>
        <v>2550</v>
      </c>
      <c r="P29" s="58">
        <f>$C29*Sheet2!$C$2</f>
        <v>34200</v>
      </c>
      <c r="Q29" s="64">
        <f>$C29*Sheet2!$C$2/2</f>
        <v>17100</v>
      </c>
    </row>
    <row r="30" spans="1:17" s="15" customFormat="1" ht="14.1" customHeight="1" x14ac:dyDescent="0.15">
      <c r="A30" s="17"/>
      <c r="B30" s="65">
        <v>23</v>
      </c>
      <c r="C30" s="66">
        <v>320</v>
      </c>
      <c r="D30" s="49">
        <f>$C30*Sheet2!$B$2</f>
        <v>31040</v>
      </c>
      <c r="E30" s="50">
        <f>$C30*Sheet2!$B$2/2</f>
        <v>15520</v>
      </c>
      <c r="F30" s="51">
        <f>$C30*Sheet2!$B$3</f>
        <v>30624</v>
      </c>
      <c r="G30" s="52">
        <f>$C30*Sheet2!$B$3/2</f>
        <v>15312</v>
      </c>
      <c r="H30" s="53">
        <f>$C30*Sheet2!$B$4</f>
        <v>17824</v>
      </c>
      <c r="I30" s="52">
        <f>$C30*Sheet2!$B$4/2</f>
        <v>8912</v>
      </c>
      <c r="J30" s="53">
        <f>$C30*Sheet2!$B$5</f>
        <v>12800</v>
      </c>
      <c r="K30" s="50">
        <f>$C30*Sheet2!$B$5/2</f>
        <v>6400</v>
      </c>
      <c r="L30" s="51">
        <f>$C30*Sheet2!$C$3</f>
        <v>416</v>
      </c>
      <c r="M30" s="54">
        <f>$C30*Sheet2!$C$3/2</f>
        <v>208</v>
      </c>
      <c r="N30" s="49">
        <f>$C30*Sheet2!$D$3</f>
        <v>5440</v>
      </c>
      <c r="O30" s="54">
        <f>$C30*Sheet2!$D$3/2</f>
        <v>2720</v>
      </c>
      <c r="P30" s="49">
        <f>$C30*Sheet2!$C$2</f>
        <v>36480</v>
      </c>
      <c r="Q30" s="55">
        <f>$C30*Sheet2!$C$2/2</f>
        <v>18240</v>
      </c>
    </row>
    <row r="31" spans="1:17" s="15" customFormat="1" ht="14.1" customHeight="1" x14ac:dyDescent="0.15">
      <c r="A31" s="17"/>
      <c r="B31" s="56">
        <v>24</v>
      </c>
      <c r="C31" s="57">
        <v>340</v>
      </c>
      <c r="D31" s="58">
        <f>$C31*Sheet2!$B$2</f>
        <v>32980</v>
      </c>
      <c r="E31" s="59">
        <f>$C31*Sheet2!$B$2/2</f>
        <v>16490</v>
      </c>
      <c r="F31" s="60">
        <f>$C31*Sheet2!$B$3</f>
        <v>32538</v>
      </c>
      <c r="G31" s="61">
        <f>$C31*Sheet2!$B$3/2</f>
        <v>16269</v>
      </c>
      <c r="H31" s="62">
        <f>$C31*Sheet2!$B$4</f>
        <v>18938</v>
      </c>
      <c r="I31" s="61">
        <f>$C31*Sheet2!$B$4/2</f>
        <v>9469</v>
      </c>
      <c r="J31" s="62">
        <f>$C31*Sheet2!$B$5</f>
        <v>13600</v>
      </c>
      <c r="K31" s="59">
        <f>$C31*Sheet2!$B$5/2</f>
        <v>6800</v>
      </c>
      <c r="L31" s="60">
        <f>$C31*Sheet2!$C$3</f>
        <v>442</v>
      </c>
      <c r="M31" s="63">
        <f>$C31*Sheet2!$C$3/2</f>
        <v>221</v>
      </c>
      <c r="N31" s="58">
        <f>$C31*Sheet2!$D$3</f>
        <v>5780</v>
      </c>
      <c r="O31" s="63">
        <f>$C31*Sheet2!$D$3/2</f>
        <v>2890</v>
      </c>
      <c r="P31" s="58">
        <f>$C31*Sheet2!$C$2</f>
        <v>38760</v>
      </c>
      <c r="Q31" s="64">
        <f>$C31*Sheet2!$C$2/2</f>
        <v>19380</v>
      </c>
    </row>
    <row r="32" spans="1:17" s="15" customFormat="1" ht="14.1" customHeight="1" x14ac:dyDescent="0.15">
      <c r="A32" s="17"/>
      <c r="B32" s="65">
        <v>25</v>
      </c>
      <c r="C32" s="66">
        <v>360</v>
      </c>
      <c r="D32" s="49">
        <f>$C32*Sheet2!$B$2</f>
        <v>34920</v>
      </c>
      <c r="E32" s="50">
        <f>$C32*Sheet2!$B$2/2</f>
        <v>17460</v>
      </c>
      <c r="F32" s="51">
        <f>$C32*Sheet2!$B$3</f>
        <v>34452</v>
      </c>
      <c r="G32" s="52">
        <f>$C32*Sheet2!$B$3/2</f>
        <v>17226</v>
      </c>
      <c r="H32" s="53">
        <f>$C32*Sheet2!$B$4</f>
        <v>20052</v>
      </c>
      <c r="I32" s="52">
        <f>$C32*Sheet2!$B$4/2</f>
        <v>10026</v>
      </c>
      <c r="J32" s="53">
        <f>$C32*Sheet2!$B$5</f>
        <v>14400</v>
      </c>
      <c r="K32" s="50">
        <f>$C32*Sheet2!$B$5/2</f>
        <v>7200</v>
      </c>
      <c r="L32" s="51">
        <f>$C32*Sheet2!$C$3</f>
        <v>468</v>
      </c>
      <c r="M32" s="54">
        <f>$C32*Sheet2!$C$3/2</f>
        <v>234</v>
      </c>
      <c r="N32" s="49">
        <f>$C32*Sheet2!$D$3</f>
        <v>6120</v>
      </c>
      <c r="O32" s="54">
        <f>$C32*Sheet2!$D$3/2</f>
        <v>3060</v>
      </c>
      <c r="P32" s="49">
        <f>$C32*Sheet2!$C$2</f>
        <v>41040</v>
      </c>
      <c r="Q32" s="55">
        <f>$C32*Sheet2!$C$2/2</f>
        <v>20520</v>
      </c>
    </row>
    <row r="33" spans="1:18" s="15" customFormat="1" ht="14.1" customHeight="1" x14ac:dyDescent="0.15">
      <c r="A33" s="17"/>
      <c r="B33" s="56">
        <v>26</v>
      </c>
      <c r="C33" s="67">
        <v>380</v>
      </c>
      <c r="D33" s="58">
        <f>$C33*Sheet2!$B$2</f>
        <v>36860</v>
      </c>
      <c r="E33" s="59">
        <f>$C33*Sheet2!$B$2/2</f>
        <v>18430</v>
      </c>
      <c r="F33" s="60">
        <f>$C33*Sheet2!$B$3</f>
        <v>36366</v>
      </c>
      <c r="G33" s="61">
        <f>$C33*Sheet2!$B$3/2</f>
        <v>18183</v>
      </c>
      <c r="H33" s="62">
        <f>$C33*Sheet2!$B$4</f>
        <v>21166</v>
      </c>
      <c r="I33" s="61">
        <f>$C33*Sheet2!$B$4/2</f>
        <v>10583</v>
      </c>
      <c r="J33" s="62">
        <f>$C33*Sheet2!$B$5</f>
        <v>15200</v>
      </c>
      <c r="K33" s="59">
        <f>$C33*Sheet2!$B$5/2</f>
        <v>7600</v>
      </c>
      <c r="L33" s="60">
        <f>$C33*Sheet2!$C$3</f>
        <v>494</v>
      </c>
      <c r="M33" s="63">
        <f>$C33*Sheet2!$C$3/2</f>
        <v>247</v>
      </c>
      <c r="N33" s="58">
        <f>$C33*Sheet2!$D$3</f>
        <v>6460</v>
      </c>
      <c r="O33" s="63">
        <f>$C33*Sheet2!$D$3/2</f>
        <v>3230</v>
      </c>
      <c r="P33" s="58">
        <f>$C33*Sheet2!$C$2</f>
        <v>43320</v>
      </c>
      <c r="Q33" s="64">
        <f>$C33*Sheet2!$C$2/2</f>
        <v>21660</v>
      </c>
    </row>
    <row r="34" spans="1:18" s="15" customFormat="1" ht="14.1" customHeight="1" x14ac:dyDescent="0.15">
      <c r="A34" s="17"/>
      <c r="B34" s="65">
        <v>27</v>
      </c>
      <c r="C34" s="66">
        <v>410</v>
      </c>
      <c r="D34" s="49">
        <f>$C34*Sheet2!$B$2</f>
        <v>39770</v>
      </c>
      <c r="E34" s="50">
        <f>$C34*Sheet2!$B$2/2</f>
        <v>19885</v>
      </c>
      <c r="F34" s="51">
        <f>$C34*Sheet2!$B$3</f>
        <v>39237</v>
      </c>
      <c r="G34" s="52">
        <f>$C34*Sheet2!$B$3/2</f>
        <v>19618.5</v>
      </c>
      <c r="H34" s="53">
        <f>$C34*Sheet2!$B$4</f>
        <v>22837</v>
      </c>
      <c r="I34" s="52">
        <f>$C34*Sheet2!$B$4/2</f>
        <v>11418.5</v>
      </c>
      <c r="J34" s="53">
        <f>$C34*Sheet2!$B$5</f>
        <v>16400</v>
      </c>
      <c r="K34" s="50">
        <f>$C34*Sheet2!$B$5/2</f>
        <v>8200</v>
      </c>
      <c r="L34" s="51">
        <f>$C34*Sheet2!$C$3</f>
        <v>533</v>
      </c>
      <c r="M34" s="54">
        <f>$C34*Sheet2!$C$3/2</f>
        <v>266.5</v>
      </c>
      <c r="N34" s="49">
        <f>$C34*Sheet2!$D$3</f>
        <v>6970</v>
      </c>
      <c r="O34" s="54">
        <f>$C34*Sheet2!$D$3/2</f>
        <v>3485</v>
      </c>
      <c r="P34" s="49">
        <f>$C34*Sheet2!$C$2</f>
        <v>46740</v>
      </c>
      <c r="Q34" s="55">
        <f>$C34*Sheet2!$C$2/2</f>
        <v>23370</v>
      </c>
    </row>
    <row r="35" spans="1:18" s="15" customFormat="1" ht="14.1" customHeight="1" x14ac:dyDescent="0.15">
      <c r="A35" s="17"/>
      <c r="B35" s="56">
        <v>28</v>
      </c>
      <c r="C35" s="57">
        <v>440</v>
      </c>
      <c r="D35" s="58">
        <f>$C35*Sheet2!$B$2</f>
        <v>42680</v>
      </c>
      <c r="E35" s="59">
        <f>$C35*Sheet2!$B$2/2</f>
        <v>21340</v>
      </c>
      <c r="F35" s="60">
        <f>$C35*Sheet2!$B$3</f>
        <v>42108</v>
      </c>
      <c r="G35" s="61">
        <f>$C35*Sheet2!$B$3/2</f>
        <v>21054</v>
      </c>
      <c r="H35" s="62">
        <f>$C35*Sheet2!$B$4</f>
        <v>24508</v>
      </c>
      <c r="I35" s="61">
        <f>$C35*Sheet2!$B$4/2</f>
        <v>12254</v>
      </c>
      <c r="J35" s="62">
        <f>$C35*Sheet2!$B$5</f>
        <v>17600</v>
      </c>
      <c r="K35" s="59">
        <f>$C35*Sheet2!$B$5/2</f>
        <v>8800</v>
      </c>
      <c r="L35" s="60">
        <f>$C35*Sheet2!$C$3</f>
        <v>572</v>
      </c>
      <c r="M35" s="63">
        <f>$C35*Sheet2!$C$3/2</f>
        <v>286</v>
      </c>
      <c r="N35" s="58">
        <f>$C35*Sheet2!$D$3</f>
        <v>7480</v>
      </c>
      <c r="O35" s="63">
        <f>$C35*Sheet2!$D$3/2</f>
        <v>3740</v>
      </c>
      <c r="P35" s="58">
        <f>$C35*Sheet2!$C$2</f>
        <v>50160</v>
      </c>
      <c r="Q35" s="64">
        <f>$C35*Sheet2!$C$2/2</f>
        <v>25080</v>
      </c>
    </row>
    <row r="36" spans="1:18" s="15" customFormat="1" ht="14.1" customHeight="1" x14ac:dyDescent="0.15">
      <c r="A36" s="17"/>
      <c r="B36" s="65">
        <v>29</v>
      </c>
      <c r="C36" s="66">
        <v>470</v>
      </c>
      <c r="D36" s="49">
        <f>$C36*Sheet2!$B$2</f>
        <v>45590</v>
      </c>
      <c r="E36" s="50">
        <f>$C36*Sheet2!$B$2/2</f>
        <v>22795</v>
      </c>
      <c r="F36" s="51">
        <f>$C36*Sheet2!$B$3</f>
        <v>44979</v>
      </c>
      <c r="G36" s="52">
        <f>$C36*Sheet2!$B$3/2</f>
        <v>22489.5</v>
      </c>
      <c r="H36" s="53">
        <f>$C36*Sheet2!$B$4</f>
        <v>26179</v>
      </c>
      <c r="I36" s="52">
        <f>$C36*Sheet2!$B$4/2</f>
        <v>13089.5</v>
      </c>
      <c r="J36" s="53">
        <f>$C36*Sheet2!$B$5</f>
        <v>18800</v>
      </c>
      <c r="K36" s="50">
        <f>$C36*Sheet2!$B$5/2</f>
        <v>9400</v>
      </c>
      <c r="L36" s="51">
        <f>$C36*Sheet2!$C$3</f>
        <v>611</v>
      </c>
      <c r="M36" s="54">
        <f>$C36*Sheet2!$C$3/2</f>
        <v>305.5</v>
      </c>
      <c r="N36" s="49">
        <f>$C36*Sheet2!$D$3</f>
        <v>7990</v>
      </c>
      <c r="O36" s="54">
        <f>$C36*Sheet2!$D$3/2</f>
        <v>3995</v>
      </c>
      <c r="P36" s="49">
        <f>$C36*Sheet2!$C$2</f>
        <v>53580</v>
      </c>
      <c r="Q36" s="55">
        <f>$C36*Sheet2!$C$2/2</f>
        <v>26790</v>
      </c>
    </row>
    <row r="37" spans="1:18" s="15" customFormat="1" ht="14.1" customHeight="1" x14ac:dyDescent="0.15">
      <c r="A37" s="17"/>
      <c r="B37" s="56">
        <v>30</v>
      </c>
      <c r="C37" s="57">
        <v>500</v>
      </c>
      <c r="D37" s="58">
        <f>$C37*Sheet2!$B$2</f>
        <v>48500</v>
      </c>
      <c r="E37" s="59">
        <f>$C37*Sheet2!$B$2/2</f>
        <v>24250</v>
      </c>
      <c r="F37" s="60">
        <f>$C37*Sheet2!$B$3</f>
        <v>47850</v>
      </c>
      <c r="G37" s="61">
        <f>$C37*Sheet2!$B$3/2</f>
        <v>23925</v>
      </c>
      <c r="H37" s="62">
        <f>$C37*Sheet2!$B$4</f>
        <v>27850</v>
      </c>
      <c r="I37" s="61">
        <f>$C37*Sheet2!$B$4/2</f>
        <v>13925</v>
      </c>
      <c r="J37" s="62">
        <f>$C37*Sheet2!$B$5</f>
        <v>20000</v>
      </c>
      <c r="K37" s="59">
        <f>$C37*Sheet2!$B$5/2</f>
        <v>10000</v>
      </c>
      <c r="L37" s="60">
        <f>$C37*Sheet2!$C$3</f>
        <v>650</v>
      </c>
      <c r="M37" s="63">
        <f>$C37*Sheet2!$C$3/2</f>
        <v>325</v>
      </c>
      <c r="N37" s="58">
        <f>$C37*Sheet2!$D$3</f>
        <v>8500</v>
      </c>
      <c r="O37" s="63">
        <f>$C37*Sheet2!$D$3/2</f>
        <v>4250</v>
      </c>
      <c r="P37" s="58">
        <f>$C37*Sheet2!$C$2</f>
        <v>57000</v>
      </c>
      <c r="Q37" s="64">
        <f>$C37*Sheet2!$C$2/2</f>
        <v>28500</v>
      </c>
    </row>
    <row r="38" spans="1:18" s="15" customFormat="1" ht="14.1" customHeight="1" x14ac:dyDescent="0.15">
      <c r="A38" s="17"/>
      <c r="B38" s="65">
        <v>31</v>
      </c>
      <c r="C38" s="66">
        <v>530</v>
      </c>
      <c r="D38" s="49">
        <f>$C38*Sheet2!$B$2</f>
        <v>51410</v>
      </c>
      <c r="E38" s="50">
        <f>$C38*Sheet2!$B$2/2</f>
        <v>25705</v>
      </c>
      <c r="F38" s="51">
        <f>$C38*Sheet2!$B$3</f>
        <v>50721</v>
      </c>
      <c r="G38" s="52">
        <f>$C38*Sheet2!$B$3/2</f>
        <v>25360.5</v>
      </c>
      <c r="H38" s="53">
        <f>$C38*Sheet2!$B$4</f>
        <v>29521</v>
      </c>
      <c r="I38" s="52">
        <f>$C38*Sheet2!$B$4/2</f>
        <v>14760.5</v>
      </c>
      <c r="J38" s="53">
        <f>$C38*Sheet2!$B$5</f>
        <v>21200</v>
      </c>
      <c r="K38" s="50">
        <f>$C38*Sheet2!$B$5/2</f>
        <v>10600</v>
      </c>
      <c r="L38" s="51">
        <f>$C38*Sheet2!$C$3</f>
        <v>689</v>
      </c>
      <c r="M38" s="54">
        <f>$C38*Sheet2!$C$3/2</f>
        <v>344.5</v>
      </c>
      <c r="N38" s="49">
        <f>$C38*Sheet2!$D$3</f>
        <v>9010</v>
      </c>
      <c r="O38" s="54">
        <f>$C38*Sheet2!$D$3/2</f>
        <v>4505</v>
      </c>
      <c r="P38" s="49">
        <f>$C38*Sheet2!$C$2</f>
        <v>60420</v>
      </c>
      <c r="Q38" s="55">
        <f>$C38*Sheet2!$C$2/2</f>
        <v>30210</v>
      </c>
      <c r="R38" s="39"/>
    </row>
    <row r="39" spans="1:18" s="15" customFormat="1" ht="14.1" customHeight="1" x14ac:dyDescent="0.15">
      <c r="A39" s="17"/>
      <c r="B39" s="56">
        <v>32</v>
      </c>
      <c r="C39" s="57">
        <v>560</v>
      </c>
      <c r="D39" s="58">
        <f>$C39*Sheet2!$B$2</f>
        <v>54320</v>
      </c>
      <c r="E39" s="59">
        <f>$C39*Sheet2!$B$2/2</f>
        <v>27160</v>
      </c>
      <c r="F39" s="60">
        <f>$C39*Sheet2!$B$3</f>
        <v>53592</v>
      </c>
      <c r="G39" s="61">
        <f>$C39*Sheet2!$B$3/2</f>
        <v>26796</v>
      </c>
      <c r="H39" s="62">
        <f>$C39*Sheet2!$B$4</f>
        <v>31192</v>
      </c>
      <c r="I39" s="61">
        <f>$C39*Sheet2!$B$4/2</f>
        <v>15596</v>
      </c>
      <c r="J39" s="62">
        <f>$C39*Sheet2!$B$5</f>
        <v>22400</v>
      </c>
      <c r="K39" s="59">
        <f>$C39*Sheet2!$B$5/2</f>
        <v>11200</v>
      </c>
      <c r="L39" s="60">
        <f>$C39*Sheet2!$C$3</f>
        <v>728</v>
      </c>
      <c r="M39" s="63">
        <f>$C39*Sheet2!$C$3/2</f>
        <v>364</v>
      </c>
      <c r="N39" s="58">
        <f>$C39*Sheet2!$D$3</f>
        <v>9520</v>
      </c>
      <c r="O39" s="63">
        <f>$C39*Sheet2!$D$3/2</f>
        <v>4760</v>
      </c>
      <c r="P39" s="58">
        <f>$C39*Sheet2!$C$2</f>
        <v>63840</v>
      </c>
      <c r="Q39" s="64">
        <f>$C39*Sheet2!$C$2/2</f>
        <v>31920</v>
      </c>
      <c r="R39" s="39"/>
    </row>
    <row r="40" spans="1:18" s="15" customFormat="1" ht="14.1" customHeight="1" x14ac:dyDescent="0.15">
      <c r="A40" s="17"/>
      <c r="B40" s="65">
        <v>33</v>
      </c>
      <c r="C40" s="66">
        <v>590</v>
      </c>
      <c r="D40" s="49">
        <f>$C40*Sheet2!$B$2</f>
        <v>57230</v>
      </c>
      <c r="E40" s="50">
        <f>$C40*Sheet2!$B$2/2</f>
        <v>28615</v>
      </c>
      <c r="F40" s="51">
        <f>$C40*Sheet2!$B$3</f>
        <v>56463</v>
      </c>
      <c r="G40" s="52">
        <f>$C40*Sheet2!$B$3/2</f>
        <v>28231.5</v>
      </c>
      <c r="H40" s="53">
        <f>$C40*Sheet2!$B$4</f>
        <v>32863</v>
      </c>
      <c r="I40" s="52">
        <f>$C40*Sheet2!$B$4/2</f>
        <v>16431.5</v>
      </c>
      <c r="J40" s="53">
        <f>$C40*Sheet2!$B$5</f>
        <v>23600</v>
      </c>
      <c r="K40" s="50">
        <f>$C40*Sheet2!$B$5/2</f>
        <v>11800</v>
      </c>
      <c r="L40" s="51">
        <f>$C40*Sheet2!$C$3</f>
        <v>767</v>
      </c>
      <c r="M40" s="54">
        <f>$C40*Sheet2!$C$3/2</f>
        <v>383.5</v>
      </c>
      <c r="N40" s="49">
        <f>$C40*Sheet2!$D$3</f>
        <v>10030</v>
      </c>
      <c r="O40" s="54">
        <f>$C40*Sheet2!$D$3/2</f>
        <v>5015</v>
      </c>
      <c r="P40" s="49">
        <f>$C40*Sheet2!$C$2</f>
        <v>67260</v>
      </c>
      <c r="Q40" s="55">
        <f>$C40*Sheet2!$C$2/2</f>
        <v>33630</v>
      </c>
      <c r="R40" s="39"/>
    </row>
    <row r="41" spans="1:18" s="15" customFormat="1" ht="14.1" customHeight="1" x14ac:dyDescent="0.15">
      <c r="A41" s="17"/>
      <c r="B41" s="56">
        <v>34</v>
      </c>
      <c r="C41" s="57">
        <v>620</v>
      </c>
      <c r="D41" s="58">
        <f>$C41*Sheet2!$B$2</f>
        <v>60140</v>
      </c>
      <c r="E41" s="59">
        <f>$C41*Sheet2!$B$2/2</f>
        <v>30070</v>
      </c>
      <c r="F41" s="60">
        <f>$C41*Sheet2!$B$3</f>
        <v>59334</v>
      </c>
      <c r="G41" s="61">
        <f>$C41*Sheet2!$B$3/2</f>
        <v>29667</v>
      </c>
      <c r="H41" s="62">
        <f>$C41*Sheet2!$B$4</f>
        <v>34534</v>
      </c>
      <c r="I41" s="61">
        <f>$C41*Sheet2!$B$4/2</f>
        <v>17267</v>
      </c>
      <c r="J41" s="62">
        <f>$C41*Sheet2!$B$5</f>
        <v>24800</v>
      </c>
      <c r="K41" s="59">
        <f>$C41*Sheet2!$B$5/2</f>
        <v>12400</v>
      </c>
      <c r="L41" s="60">
        <f>$C41*Sheet2!$C$3</f>
        <v>806</v>
      </c>
      <c r="M41" s="63">
        <f>$C41*Sheet2!$C$3/2</f>
        <v>403</v>
      </c>
      <c r="N41" s="58">
        <f>$C41*Sheet2!$D$3</f>
        <v>10540</v>
      </c>
      <c r="O41" s="63">
        <f>$C41*Sheet2!$D$3/2</f>
        <v>5270</v>
      </c>
      <c r="P41" s="58">
        <f>$C41*Sheet2!$C$2</f>
        <v>70680</v>
      </c>
      <c r="Q41" s="64">
        <f>$C41*Sheet2!$C$2/2</f>
        <v>35340</v>
      </c>
      <c r="R41" s="39"/>
    </row>
    <row r="42" spans="1:18" s="15" customFormat="1" ht="14.1" customHeight="1" x14ac:dyDescent="0.15">
      <c r="A42" s="17"/>
      <c r="B42" s="65">
        <v>35</v>
      </c>
      <c r="C42" s="66">
        <v>650</v>
      </c>
      <c r="D42" s="49">
        <f>$C42*Sheet2!$B$2</f>
        <v>63050</v>
      </c>
      <c r="E42" s="50">
        <f>$C42*Sheet2!$B$2/2</f>
        <v>31525</v>
      </c>
      <c r="F42" s="51">
        <f>$C42*Sheet2!$B$3</f>
        <v>62205</v>
      </c>
      <c r="G42" s="52">
        <f>$C42*Sheet2!$B$3/2</f>
        <v>31102.5</v>
      </c>
      <c r="H42" s="53">
        <f>$C42*Sheet2!$B$4</f>
        <v>36205</v>
      </c>
      <c r="I42" s="52">
        <f>$C42*Sheet2!$B$4/2</f>
        <v>18102.5</v>
      </c>
      <c r="J42" s="53">
        <f>$C42*Sheet2!$B$5</f>
        <v>26000</v>
      </c>
      <c r="K42" s="50">
        <f>$C42*Sheet2!$B$5/2</f>
        <v>13000</v>
      </c>
      <c r="L42" s="51">
        <f>$C42*Sheet2!$C$3</f>
        <v>845</v>
      </c>
      <c r="M42" s="54">
        <f>$C42*Sheet2!$C$3/2</f>
        <v>422.5</v>
      </c>
      <c r="N42" s="49">
        <f>$C42*Sheet2!$D$3</f>
        <v>11050</v>
      </c>
      <c r="O42" s="54">
        <f>$C42*Sheet2!$D$3/2</f>
        <v>5525</v>
      </c>
      <c r="P42" s="49">
        <f>$C42*Sheet2!$C$2</f>
        <v>74100</v>
      </c>
      <c r="Q42" s="55">
        <f>$C42*Sheet2!$C$2/2</f>
        <v>37050</v>
      </c>
      <c r="R42" s="39"/>
    </row>
    <row r="43" spans="1:18" s="15" customFormat="1" ht="14.1" customHeight="1" x14ac:dyDescent="0.15">
      <c r="A43" s="17"/>
      <c r="B43" s="56">
        <v>36</v>
      </c>
      <c r="C43" s="57">
        <v>680</v>
      </c>
      <c r="D43" s="58">
        <f>$C43*Sheet2!$B$2</f>
        <v>65960</v>
      </c>
      <c r="E43" s="59">
        <f>$C43*Sheet2!$B$2/2</f>
        <v>32980</v>
      </c>
      <c r="F43" s="60">
        <f>$C43*Sheet2!$B$3</f>
        <v>65076</v>
      </c>
      <c r="G43" s="61">
        <f>$C43*Sheet2!$B$3/2</f>
        <v>32538</v>
      </c>
      <c r="H43" s="62">
        <f>$C43*Sheet2!$B$4</f>
        <v>37876</v>
      </c>
      <c r="I43" s="61">
        <f>$C43*Sheet2!$B$4/2</f>
        <v>18938</v>
      </c>
      <c r="J43" s="62">
        <f>$C43*Sheet2!$B$5</f>
        <v>27200</v>
      </c>
      <c r="K43" s="59">
        <f>$C43*Sheet2!$B$5/2</f>
        <v>13600</v>
      </c>
      <c r="L43" s="60">
        <f>$C43*Sheet2!$C$3</f>
        <v>884</v>
      </c>
      <c r="M43" s="63">
        <f>$C43*Sheet2!$C$3/2</f>
        <v>442</v>
      </c>
      <c r="N43" s="58">
        <f>$C43*Sheet2!$D$3</f>
        <v>11560</v>
      </c>
      <c r="O43" s="63">
        <f>$C43*Sheet2!$D$3/2</f>
        <v>5780</v>
      </c>
      <c r="P43" s="58">
        <f>$C43*Sheet2!$C$2</f>
        <v>77520</v>
      </c>
      <c r="Q43" s="64">
        <f>$C43*Sheet2!$C$2/2</f>
        <v>38760</v>
      </c>
      <c r="R43" s="95" t="s">
        <v>43</v>
      </c>
    </row>
    <row r="44" spans="1:18" s="15" customFormat="1" ht="14.1" customHeight="1" x14ac:dyDescent="0.15">
      <c r="A44" s="17"/>
      <c r="B44" s="65">
        <v>37</v>
      </c>
      <c r="C44" s="66">
        <v>710</v>
      </c>
      <c r="D44" s="49">
        <f>$C44*Sheet2!$B$2</f>
        <v>68870</v>
      </c>
      <c r="E44" s="50">
        <f>$C44*Sheet2!$B$2/2</f>
        <v>34435</v>
      </c>
      <c r="F44" s="51">
        <f>$C44*Sheet2!$B$3</f>
        <v>67947</v>
      </c>
      <c r="G44" s="52">
        <f>$C44*Sheet2!$B$3/2</f>
        <v>33973.5</v>
      </c>
      <c r="H44" s="53">
        <f>$C44*Sheet2!$B$4</f>
        <v>39547</v>
      </c>
      <c r="I44" s="52">
        <f>$C44*Sheet2!$B$4/2</f>
        <v>19773.5</v>
      </c>
      <c r="J44" s="53">
        <f>$C44*Sheet2!$B$5</f>
        <v>28400</v>
      </c>
      <c r="K44" s="50">
        <f>$C44*Sheet2!$B$5/2</f>
        <v>14200</v>
      </c>
      <c r="L44" s="51">
        <f>$C44*Sheet2!$C$3</f>
        <v>923</v>
      </c>
      <c r="M44" s="54">
        <f>$C44*Sheet2!$C$3/2</f>
        <v>461.5</v>
      </c>
      <c r="N44" s="49">
        <f>$C44*Sheet2!$D$3</f>
        <v>12070</v>
      </c>
      <c r="O44" s="54">
        <f>$C44*Sheet2!$D$3/2</f>
        <v>6035</v>
      </c>
      <c r="P44" s="49">
        <f>$C44*Sheet2!$C$2</f>
        <v>80940</v>
      </c>
      <c r="Q44" s="55">
        <f>$C44*Sheet2!$C$2/2</f>
        <v>40470</v>
      </c>
      <c r="R44" s="95"/>
    </row>
    <row r="45" spans="1:18" s="15" customFormat="1" ht="14.1" customHeight="1" x14ac:dyDescent="0.15">
      <c r="A45" s="17"/>
      <c r="B45" s="56">
        <v>38</v>
      </c>
      <c r="C45" s="57">
        <v>750</v>
      </c>
      <c r="D45" s="58">
        <f>$C45*Sheet2!$B$2</f>
        <v>72750</v>
      </c>
      <c r="E45" s="59">
        <f>$C45*Sheet2!$B$2/2</f>
        <v>36375</v>
      </c>
      <c r="F45" s="60">
        <f>$C45*Sheet2!$B$3</f>
        <v>71775</v>
      </c>
      <c r="G45" s="61">
        <f>$C45*Sheet2!$B$3/2</f>
        <v>35887.5</v>
      </c>
      <c r="H45" s="62">
        <f>$C45*Sheet2!$B$4</f>
        <v>41775</v>
      </c>
      <c r="I45" s="61">
        <f>$C45*Sheet2!$B$4/2</f>
        <v>20887.5</v>
      </c>
      <c r="J45" s="62">
        <f>$C45*Sheet2!$B$5</f>
        <v>30000</v>
      </c>
      <c r="K45" s="59">
        <f>$C45*Sheet2!$B$5/2</f>
        <v>15000</v>
      </c>
      <c r="L45" s="60">
        <f>$C45*Sheet2!$C$3</f>
        <v>975</v>
      </c>
      <c r="M45" s="63">
        <f>$C45*Sheet2!$C$3/2</f>
        <v>487.5</v>
      </c>
      <c r="N45" s="58">
        <f>$C45*Sheet2!$D$3</f>
        <v>12750</v>
      </c>
      <c r="O45" s="63">
        <f>$C45*Sheet2!$D$3/2</f>
        <v>6375</v>
      </c>
      <c r="P45" s="58">
        <f>$C45*Sheet2!$C$2</f>
        <v>85500</v>
      </c>
      <c r="Q45" s="64">
        <f>$C45*Sheet2!$C$2/2</f>
        <v>42750</v>
      </c>
      <c r="R45" s="95"/>
    </row>
    <row r="46" spans="1:18" s="15" customFormat="1" ht="14.1" customHeight="1" x14ac:dyDescent="0.15">
      <c r="A46" s="17"/>
      <c r="B46" s="65">
        <v>39</v>
      </c>
      <c r="C46" s="66">
        <v>790</v>
      </c>
      <c r="D46" s="49">
        <f>$C46*Sheet2!$B$2</f>
        <v>76630</v>
      </c>
      <c r="E46" s="50">
        <f>$C46*Sheet2!$B$2/2</f>
        <v>38315</v>
      </c>
      <c r="F46" s="51">
        <f>$C46*Sheet2!$B$3</f>
        <v>75603</v>
      </c>
      <c r="G46" s="52">
        <f>$C46*Sheet2!$B$3/2</f>
        <v>37801.5</v>
      </c>
      <c r="H46" s="53">
        <f>$C46*Sheet2!$B$4</f>
        <v>44003</v>
      </c>
      <c r="I46" s="52">
        <f>$C46*Sheet2!$B$4/2</f>
        <v>22001.5</v>
      </c>
      <c r="J46" s="53">
        <f>$C46*Sheet2!$B$5</f>
        <v>31600</v>
      </c>
      <c r="K46" s="50">
        <f>$C46*Sheet2!$B$5/2</f>
        <v>15800</v>
      </c>
      <c r="L46" s="51">
        <f>$C46*Sheet2!$C$3</f>
        <v>1027</v>
      </c>
      <c r="M46" s="54">
        <f>$C46*Sheet2!$C$3/2</f>
        <v>513.5</v>
      </c>
      <c r="N46" s="49">
        <f>$C46*Sheet2!$D$3</f>
        <v>13430</v>
      </c>
      <c r="O46" s="54">
        <f>$C46*Sheet2!$D$3/2</f>
        <v>6715</v>
      </c>
      <c r="P46" s="49">
        <f>$C46*Sheet2!$C$2</f>
        <v>90060</v>
      </c>
      <c r="Q46" s="55">
        <f>$C46*Sheet2!$C$2/2</f>
        <v>45030</v>
      </c>
      <c r="R46" s="95"/>
    </row>
    <row r="47" spans="1:18" s="15" customFormat="1" ht="14.1" customHeight="1" x14ac:dyDescent="0.15">
      <c r="A47" s="17"/>
      <c r="B47" s="56">
        <v>40</v>
      </c>
      <c r="C47" s="57">
        <v>830</v>
      </c>
      <c r="D47" s="58">
        <f>$C47*Sheet2!$B$2</f>
        <v>80510</v>
      </c>
      <c r="E47" s="59">
        <f>$C47*Sheet2!$B$2/2</f>
        <v>40255</v>
      </c>
      <c r="F47" s="60">
        <f>$C47*Sheet2!$B$3</f>
        <v>79431</v>
      </c>
      <c r="G47" s="61">
        <f>$C47*Sheet2!$B$3/2</f>
        <v>39715.5</v>
      </c>
      <c r="H47" s="62">
        <f>$C47*Sheet2!$B$4</f>
        <v>46231</v>
      </c>
      <c r="I47" s="61">
        <f>$C47*Sheet2!$B$4/2</f>
        <v>23115.5</v>
      </c>
      <c r="J47" s="62">
        <f>$C47*Sheet2!$B$5</f>
        <v>33200</v>
      </c>
      <c r="K47" s="59">
        <f>$C47*Sheet2!$B$5/2</f>
        <v>16600</v>
      </c>
      <c r="L47" s="60">
        <f>$C47*Sheet2!$C$3</f>
        <v>1079</v>
      </c>
      <c r="M47" s="63">
        <f>$C47*Sheet2!$C$3/2</f>
        <v>539.5</v>
      </c>
      <c r="N47" s="58">
        <f>$C47*Sheet2!$D$3</f>
        <v>14110</v>
      </c>
      <c r="O47" s="63">
        <f>$C47*Sheet2!$D$3/2</f>
        <v>7055</v>
      </c>
      <c r="P47" s="58">
        <f>$C47*Sheet2!$C$2</f>
        <v>94620</v>
      </c>
      <c r="Q47" s="64">
        <f>$C47*Sheet2!$C$2/2</f>
        <v>47310</v>
      </c>
      <c r="R47" s="95"/>
    </row>
    <row r="48" spans="1:18" s="15" customFormat="1" ht="14.1" customHeight="1" x14ac:dyDescent="0.15">
      <c r="A48" s="17"/>
      <c r="B48" s="65">
        <v>41</v>
      </c>
      <c r="C48" s="66">
        <v>880</v>
      </c>
      <c r="D48" s="49">
        <f>$C48*Sheet2!$B$2</f>
        <v>85360</v>
      </c>
      <c r="E48" s="50">
        <f>$C48*Sheet2!$B$2/2</f>
        <v>42680</v>
      </c>
      <c r="F48" s="51">
        <f>$C48*Sheet2!$B$3</f>
        <v>84216</v>
      </c>
      <c r="G48" s="52">
        <f>$C48*Sheet2!$B$3/2</f>
        <v>42108</v>
      </c>
      <c r="H48" s="53">
        <f>$C48*Sheet2!$B$4</f>
        <v>49016</v>
      </c>
      <c r="I48" s="52">
        <f>$C48*Sheet2!$B$4/2</f>
        <v>24508</v>
      </c>
      <c r="J48" s="53">
        <f>$C48*Sheet2!$B$5</f>
        <v>35200</v>
      </c>
      <c r="K48" s="50">
        <f>$C48*Sheet2!$B$5/2</f>
        <v>17600</v>
      </c>
      <c r="L48" s="51">
        <f>$C48*Sheet2!$C$3</f>
        <v>1144</v>
      </c>
      <c r="M48" s="54">
        <f>$C48*Sheet2!$C$3/2</f>
        <v>572</v>
      </c>
      <c r="N48" s="49">
        <f>$C48*Sheet2!$D$3</f>
        <v>14960</v>
      </c>
      <c r="O48" s="54">
        <f>$C48*Sheet2!$D$3/2</f>
        <v>7480</v>
      </c>
      <c r="P48" s="49">
        <f>$C48*Sheet2!$C$2</f>
        <v>100320</v>
      </c>
      <c r="Q48" s="55">
        <f>$C48*Sheet2!$C$2/2</f>
        <v>50160</v>
      </c>
      <c r="R48" s="95"/>
    </row>
    <row r="49" spans="1:18" s="15" customFormat="1" ht="14.1" customHeight="1" x14ac:dyDescent="0.15">
      <c r="A49" s="17"/>
      <c r="B49" s="56">
        <v>42</v>
      </c>
      <c r="C49" s="57">
        <v>930</v>
      </c>
      <c r="D49" s="58">
        <f>$C49*Sheet2!$B$2</f>
        <v>90210</v>
      </c>
      <c r="E49" s="59">
        <f>$C49*Sheet2!$B$2/2</f>
        <v>45105</v>
      </c>
      <c r="F49" s="60">
        <f>$C49*Sheet2!$B$3</f>
        <v>89001</v>
      </c>
      <c r="G49" s="61">
        <f>$C49*Sheet2!$B$3/2</f>
        <v>44500.5</v>
      </c>
      <c r="H49" s="62">
        <f>$C49*Sheet2!$B$4</f>
        <v>51801</v>
      </c>
      <c r="I49" s="61">
        <f>$C49*Sheet2!$B$4/2</f>
        <v>25900.5</v>
      </c>
      <c r="J49" s="62">
        <f>$C49*Sheet2!$B$5</f>
        <v>37200</v>
      </c>
      <c r="K49" s="59">
        <f>$C49*Sheet2!$B$5/2</f>
        <v>18600</v>
      </c>
      <c r="L49" s="60">
        <f>$C49*Sheet2!$C$3</f>
        <v>1209</v>
      </c>
      <c r="M49" s="63">
        <f>$C49*Sheet2!$C$3/2</f>
        <v>604.5</v>
      </c>
      <c r="N49" s="58">
        <f>$C49*Sheet2!$D$3</f>
        <v>15810</v>
      </c>
      <c r="O49" s="63">
        <f>$C49*Sheet2!$D$3/2</f>
        <v>7905</v>
      </c>
      <c r="P49" s="58">
        <f>$C49*Sheet2!$C$2</f>
        <v>106020</v>
      </c>
      <c r="Q49" s="64">
        <f>$C49*Sheet2!$C$2/2</f>
        <v>53010</v>
      </c>
      <c r="R49" s="95"/>
    </row>
    <row r="50" spans="1:18" s="15" customFormat="1" ht="14.1" customHeight="1" x14ac:dyDescent="0.15">
      <c r="A50" s="17"/>
      <c r="B50" s="65">
        <v>43</v>
      </c>
      <c r="C50" s="66">
        <v>980</v>
      </c>
      <c r="D50" s="49">
        <f>$C50*Sheet2!$B$2</f>
        <v>95060</v>
      </c>
      <c r="E50" s="50">
        <f>$C50*Sheet2!$B$2/2</f>
        <v>47530</v>
      </c>
      <c r="F50" s="51">
        <f>$C50*Sheet2!$B$3</f>
        <v>93786</v>
      </c>
      <c r="G50" s="52">
        <f>$C50*Sheet2!$B$3/2</f>
        <v>46893</v>
      </c>
      <c r="H50" s="53">
        <f>$C50*Sheet2!$B$4</f>
        <v>54586</v>
      </c>
      <c r="I50" s="52">
        <f>$C50*Sheet2!$B$4/2</f>
        <v>27293</v>
      </c>
      <c r="J50" s="53">
        <f>$C50*Sheet2!$B$5</f>
        <v>39200</v>
      </c>
      <c r="K50" s="50">
        <f>$C50*Sheet2!$B$5/2</f>
        <v>19600</v>
      </c>
      <c r="L50" s="51">
        <f>$C50*Sheet2!$C$3</f>
        <v>1274</v>
      </c>
      <c r="M50" s="54">
        <f>$C50*Sheet2!$C$3/2</f>
        <v>637</v>
      </c>
      <c r="N50" s="49">
        <f>$C50*Sheet2!$D$3</f>
        <v>16660</v>
      </c>
      <c r="O50" s="54">
        <f>$C50*Sheet2!$D$3/2</f>
        <v>8330</v>
      </c>
      <c r="P50" s="49">
        <f>$C50*Sheet2!$C$2</f>
        <v>111720</v>
      </c>
      <c r="Q50" s="55">
        <f>$C50*Sheet2!$C$2/2</f>
        <v>55860</v>
      </c>
      <c r="R50" s="95"/>
    </row>
    <row r="51" spans="1:18" s="15" customFormat="1" ht="14.1" customHeight="1" x14ac:dyDescent="0.15">
      <c r="A51" s="17"/>
      <c r="B51" s="56">
        <v>44</v>
      </c>
      <c r="C51" s="57">
        <v>1030</v>
      </c>
      <c r="D51" s="58">
        <f>$C51*Sheet2!$B$2</f>
        <v>99910</v>
      </c>
      <c r="E51" s="59">
        <f>$C51*Sheet2!$B$2/2</f>
        <v>49955</v>
      </c>
      <c r="F51" s="60">
        <f>$C51*Sheet2!$B$3</f>
        <v>98571</v>
      </c>
      <c r="G51" s="61">
        <f>$C51*Sheet2!$B$3/2</f>
        <v>49285.5</v>
      </c>
      <c r="H51" s="62">
        <f>$C51*Sheet2!$B$4</f>
        <v>57371</v>
      </c>
      <c r="I51" s="61">
        <f>$C51*Sheet2!$B$4/2</f>
        <v>28685.5</v>
      </c>
      <c r="J51" s="62">
        <f>$C51*Sheet2!$B$5</f>
        <v>41200</v>
      </c>
      <c r="K51" s="59">
        <f>$C51*Sheet2!$B$5/2</f>
        <v>20600</v>
      </c>
      <c r="L51" s="60">
        <f>$C51*Sheet2!$C$3</f>
        <v>1339</v>
      </c>
      <c r="M51" s="63">
        <f>$C51*Sheet2!$C$3/2</f>
        <v>669.5</v>
      </c>
      <c r="N51" s="58">
        <f>$C51*Sheet2!$D$3</f>
        <v>17510</v>
      </c>
      <c r="O51" s="63">
        <f>$C51*Sheet2!$D$3/2</f>
        <v>8755</v>
      </c>
      <c r="P51" s="58">
        <f>$C51*Sheet2!$C$2</f>
        <v>117420</v>
      </c>
      <c r="Q51" s="64">
        <f>$C51*Sheet2!$C$2/2</f>
        <v>58710</v>
      </c>
      <c r="R51" s="95"/>
    </row>
    <row r="52" spans="1:18" s="15" customFormat="1" ht="14.1" customHeight="1" x14ac:dyDescent="0.15">
      <c r="A52" s="17"/>
      <c r="B52" s="65">
        <v>45</v>
      </c>
      <c r="C52" s="66">
        <v>1090</v>
      </c>
      <c r="D52" s="49">
        <f>$C52*Sheet2!$B$2</f>
        <v>105730</v>
      </c>
      <c r="E52" s="50">
        <f>$C52*Sheet2!$B$2/2</f>
        <v>52865</v>
      </c>
      <c r="F52" s="51">
        <f>$C52*Sheet2!$B$3</f>
        <v>104313</v>
      </c>
      <c r="G52" s="52">
        <f>$C52*Sheet2!$B$3/2</f>
        <v>52156.5</v>
      </c>
      <c r="H52" s="53">
        <f>$C52*Sheet2!$B$4</f>
        <v>60713</v>
      </c>
      <c r="I52" s="52">
        <f>$C52*Sheet2!$B$4/2</f>
        <v>30356.5</v>
      </c>
      <c r="J52" s="53">
        <f>$C52*Sheet2!$B$5</f>
        <v>43600</v>
      </c>
      <c r="K52" s="50">
        <f>$C52*Sheet2!$B$5/2</f>
        <v>21800</v>
      </c>
      <c r="L52" s="51">
        <f>$C52*Sheet2!$C$3</f>
        <v>1417</v>
      </c>
      <c r="M52" s="54">
        <f>$C52*Sheet2!$C$3/2</f>
        <v>708.5</v>
      </c>
      <c r="N52" s="49">
        <f>$C52*Sheet2!$D$3</f>
        <v>18530</v>
      </c>
      <c r="O52" s="54">
        <f>$C52*Sheet2!$D$3/2</f>
        <v>9265</v>
      </c>
      <c r="P52" s="49">
        <f>$C52*Sheet2!$C$2</f>
        <v>124260</v>
      </c>
      <c r="Q52" s="55">
        <f>$C52*Sheet2!$C$2/2</f>
        <v>62130</v>
      </c>
      <c r="R52" s="95"/>
    </row>
    <row r="53" spans="1:18" s="15" customFormat="1" ht="14.1" customHeight="1" x14ac:dyDescent="0.15">
      <c r="A53" s="17"/>
      <c r="B53" s="56">
        <v>46</v>
      </c>
      <c r="C53" s="57">
        <v>1150</v>
      </c>
      <c r="D53" s="58">
        <f>$C53*Sheet2!$B$2</f>
        <v>111550</v>
      </c>
      <c r="E53" s="59">
        <f>$C53*Sheet2!$B$2/2</f>
        <v>55775</v>
      </c>
      <c r="F53" s="60">
        <f>$C53*Sheet2!$B$3</f>
        <v>110055</v>
      </c>
      <c r="G53" s="61">
        <f>$C53*Sheet2!$B$3/2</f>
        <v>55027.5</v>
      </c>
      <c r="H53" s="62">
        <f>$C53*Sheet2!$B$4</f>
        <v>64055</v>
      </c>
      <c r="I53" s="61">
        <f>$C53*Sheet2!$B$4/2</f>
        <v>32027.5</v>
      </c>
      <c r="J53" s="62">
        <f>$C53*Sheet2!$B$5</f>
        <v>46000</v>
      </c>
      <c r="K53" s="59">
        <f>$C53*Sheet2!$B$5/2</f>
        <v>23000</v>
      </c>
      <c r="L53" s="60">
        <f>$C53*Sheet2!$C$3</f>
        <v>1495</v>
      </c>
      <c r="M53" s="63">
        <f>$C53*Sheet2!$C$3/2</f>
        <v>747.5</v>
      </c>
      <c r="N53" s="58">
        <f>$C53*Sheet2!$D$3</f>
        <v>19550</v>
      </c>
      <c r="O53" s="63">
        <f>$C53*Sheet2!$D$3/2</f>
        <v>9775</v>
      </c>
      <c r="P53" s="58">
        <f>$C53*Sheet2!$C$2</f>
        <v>131100</v>
      </c>
      <c r="Q53" s="64">
        <f>$C53*Sheet2!$C$2/2</f>
        <v>65550</v>
      </c>
      <c r="R53" s="95"/>
    </row>
    <row r="54" spans="1:18" s="15" customFormat="1" ht="14.1" customHeight="1" x14ac:dyDescent="0.15">
      <c r="A54" s="17"/>
      <c r="B54" s="65">
        <v>47</v>
      </c>
      <c r="C54" s="68">
        <v>1210</v>
      </c>
      <c r="D54" s="69">
        <f>$C54*Sheet2!$B$2</f>
        <v>117370</v>
      </c>
      <c r="E54" s="70">
        <f>$C54*Sheet2!$B$2/2</f>
        <v>58685</v>
      </c>
      <c r="F54" s="71">
        <f>$C54*Sheet2!$B$3</f>
        <v>115797</v>
      </c>
      <c r="G54" s="72">
        <f>$C54*Sheet2!$B$3/2</f>
        <v>57898.5</v>
      </c>
      <c r="H54" s="73">
        <f>$C54*Sheet2!$B$4</f>
        <v>67397</v>
      </c>
      <c r="I54" s="72">
        <f>$C54*Sheet2!$B$4/2</f>
        <v>33698.5</v>
      </c>
      <c r="J54" s="73">
        <f>$C54*Sheet2!$B$5</f>
        <v>48400</v>
      </c>
      <c r="K54" s="70">
        <f>$C54*Sheet2!$B$5/2</f>
        <v>24200</v>
      </c>
      <c r="L54" s="71">
        <f>$C54*Sheet2!$C$3</f>
        <v>1573</v>
      </c>
      <c r="M54" s="74">
        <f>$C54*Sheet2!$C$3/2</f>
        <v>786.5</v>
      </c>
      <c r="N54" s="69">
        <f>$C54*Sheet2!$D$3</f>
        <v>20570</v>
      </c>
      <c r="O54" s="74">
        <f>$C54*Sheet2!$D$3/2</f>
        <v>10285</v>
      </c>
      <c r="P54" s="69">
        <f>$C54*Sheet2!$C$2</f>
        <v>137940</v>
      </c>
      <c r="Q54" s="75">
        <f>$C54*Sheet2!$C$2/2</f>
        <v>68970</v>
      </c>
      <c r="R54" s="95"/>
    </row>
    <row r="55" spans="1:18" s="15" customFormat="1" ht="14.1" customHeight="1" x14ac:dyDescent="0.15">
      <c r="A55" s="17"/>
      <c r="B55" s="56">
        <v>48</v>
      </c>
      <c r="C55" s="57">
        <v>1270</v>
      </c>
      <c r="D55" s="58">
        <f>$C55*Sheet2!$B$2</f>
        <v>123190</v>
      </c>
      <c r="E55" s="59">
        <f>$C55*Sheet2!$B$2/2</f>
        <v>61595</v>
      </c>
      <c r="F55" s="60">
        <f>$C55*Sheet2!$B$3</f>
        <v>121539</v>
      </c>
      <c r="G55" s="61">
        <f>$C55*Sheet2!$B$3/2</f>
        <v>60769.5</v>
      </c>
      <c r="H55" s="62">
        <f>$C55*Sheet2!$B$4</f>
        <v>70739</v>
      </c>
      <c r="I55" s="61">
        <f>$C55*Sheet2!$B$4/2</f>
        <v>35369.5</v>
      </c>
      <c r="J55" s="62">
        <f>$C55*Sheet2!$B$5</f>
        <v>50800</v>
      </c>
      <c r="K55" s="59">
        <f>$C55*Sheet2!$B$5/2</f>
        <v>25400</v>
      </c>
      <c r="L55" s="60">
        <f>$C55*Sheet2!$C$3</f>
        <v>1651</v>
      </c>
      <c r="M55" s="63">
        <f>$C55*Sheet2!$C$3/2</f>
        <v>825.5</v>
      </c>
      <c r="N55" s="58">
        <f>$C55*Sheet2!$D$3</f>
        <v>21590</v>
      </c>
      <c r="O55" s="63">
        <f>$C55*Sheet2!$D$3/2</f>
        <v>10795</v>
      </c>
      <c r="P55" s="58">
        <f>$C55*Sheet2!$C$2</f>
        <v>144780</v>
      </c>
      <c r="Q55" s="64">
        <f>$C55*Sheet2!$C$2/2</f>
        <v>72390</v>
      </c>
      <c r="R55" s="46"/>
    </row>
    <row r="56" spans="1:18" s="15" customFormat="1" ht="14.1" customHeight="1" x14ac:dyDescent="0.15">
      <c r="A56" s="17"/>
      <c r="B56" s="65">
        <v>49</v>
      </c>
      <c r="C56" s="66">
        <v>1330</v>
      </c>
      <c r="D56" s="49">
        <f>$C56*Sheet2!$B$2</f>
        <v>129010</v>
      </c>
      <c r="E56" s="50">
        <f>$C56*Sheet2!$B$2/2</f>
        <v>64505</v>
      </c>
      <c r="F56" s="51">
        <f>$C56*Sheet2!$B$3</f>
        <v>127281</v>
      </c>
      <c r="G56" s="52">
        <f>$C56*Sheet2!$B$3/2</f>
        <v>63640.5</v>
      </c>
      <c r="H56" s="53">
        <f>$C56*Sheet2!$B$4</f>
        <v>74081</v>
      </c>
      <c r="I56" s="52">
        <f>$C56*Sheet2!$B$4/2</f>
        <v>37040.5</v>
      </c>
      <c r="J56" s="53">
        <f>$C56*Sheet2!$B$5</f>
        <v>53200</v>
      </c>
      <c r="K56" s="50">
        <f>$C56*Sheet2!$B$5/2</f>
        <v>26600</v>
      </c>
      <c r="L56" s="51">
        <f>$C56*Sheet2!$C$3</f>
        <v>1729</v>
      </c>
      <c r="M56" s="54">
        <f>$C56*Sheet2!$C$3/2</f>
        <v>864.5</v>
      </c>
      <c r="N56" s="49">
        <f>$C56*Sheet2!$D$3</f>
        <v>22610</v>
      </c>
      <c r="O56" s="54">
        <f>$C56*Sheet2!$D$3/2</f>
        <v>11305</v>
      </c>
      <c r="P56" s="49">
        <f>$C56*Sheet2!$C$2</f>
        <v>151620</v>
      </c>
      <c r="Q56" s="55">
        <f>$C56*Sheet2!$C$2/2</f>
        <v>75810</v>
      </c>
      <c r="R56" s="46"/>
    </row>
    <row r="57" spans="1:18" s="15" customFormat="1" ht="14.1" customHeight="1" thickBot="1" x14ac:dyDescent="0.2">
      <c r="A57" s="17"/>
      <c r="B57" s="56">
        <v>50</v>
      </c>
      <c r="C57" s="76">
        <v>1390</v>
      </c>
      <c r="D57" s="77">
        <f>$C57*Sheet2!$B$2</f>
        <v>134830</v>
      </c>
      <c r="E57" s="78">
        <f>$C57*Sheet2!$B$2/2</f>
        <v>67415</v>
      </c>
      <c r="F57" s="79">
        <f>$C57*Sheet2!$B$3</f>
        <v>133023</v>
      </c>
      <c r="G57" s="80">
        <f>$C57*Sheet2!$B$3/2</f>
        <v>66511.5</v>
      </c>
      <c r="H57" s="81">
        <f>$C57*Sheet2!$B$4</f>
        <v>77423</v>
      </c>
      <c r="I57" s="80">
        <f>$C57*Sheet2!$B$4/2</f>
        <v>38711.5</v>
      </c>
      <c r="J57" s="81">
        <f>$C57*Sheet2!$B$5</f>
        <v>55600</v>
      </c>
      <c r="K57" s="78">
        <f>$C57*Sheet2!$B$5/2</f>
        <v>27800</v>
      </c>
      <c r="L57" s="79">
        <f>$C57*Sheet2!$C$3</f>
        <v>1807</v>
      </c>
      <c r="M57" s="82">
        <f>$C57*Sheet2!$C$3/2</f>
        <v>903.5</v>
      </c>
      <c r="N57" s="77">
        <f>$C57*Sheet2!$D$3</f>
        <v>23630</v>
      </c>
      <c r="O57" s="82">
        <f>$C57*Sheet2!$D$3/2</f>
        <v>11815</v>
      </c>
      <c r="P57" s="77">
        <f>$C57*Sheet2!$C$2</f>
        <v>158460</v>
      </c>
      <c r="Q57" s="83">
        <f>$C57*Sheet2!$C$2/2</f>
        <v>79230</v>
      </c>
      <c r="R57" s="46"/>
    </row>
    <row r="58" spans="1:18" s="15" customFormat="1" ht="15.75" customHeight="1" x14ac:dyDescent="0.15">
      <c r="B58" s="92" t="s">
        <v>67</v>
      </c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</row>
    <row r="59" spans="1:18" s="24" customFormat="1" ht="12.75" customHeight="1" x14ac:dyDescent="0.15">
      <c r="B59" s="91" t="s">
        <v>58</v>
      </c>
      <c r="C59" s="91"/>
      <c r="D59" s="91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</row>
    <row r="60" spans="1:18" s="19" customFormat="1" ht="12.75" customHeight="1" x14ac:dyDescent="0.15">
      <c r="B60" s="90" t="s">
        <v>59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</row>
    <row r="61" spans="1:18" s="24" customFormat="1" ht="12.75" customHeight="1" x14ac:dyDescent="0.15">
      <c r="B61" s="91" t="s">
        <v>46</v>
      </c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</row>
    <row r="62" spans="1:18" s="25" customFormat="1" ht="12.75" customHeight="1" x14ac:dyDescent="0.15">
      <c r="B62" s="90" t="s">
        <v>68</v>
      </c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</row>
    <row r="63" spans="1:18" s="25" customFormat="1" ht="12.75" customHeight="1" x14ac:dyDescent="0.15">
      <c r="B63" s="90" t="s">
        <v>60</v>
      </c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90"/>
    </row>
    <row r="64" spans="1:18" s="19" customFormat="1" ht="12.75" customHeight="1" x14ac:dyDescent="0.15">
      <c r="B64" s="90" t="s">
        <v>45</v>
      </c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</row>
    <row r="65" spans="2:17" ht="12.75" customHeight="1" x14ac:dyDescent="0.15">
      <c r="B65" s="91" t="s">
        <v>44</v>
      </c>
      <c r="C65" s="91"/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</row>
    <row r="66" spans="2:17" ht="13.5" customHeight="1" x14ac:dyDescent="0.15"/>
    <row r="67" spans="2:17" ht="13.5" customHeight="1" x14ac:dyDescent="0.15"/>
    <row r="68" spans="2:17" ht="13.5" customHeight="1" x14ac:dyDescent="0.15"/>
    <row r="69" spans="2:17" ht="13.5" customHeight="1" x14ac:dyDescent="0.15"/>
    <row r="70" spans="2:17" ht="13.5" customHeight="1" x14ac:dyDescent="0.15"/>
  </sheetData>
  <sheetProtection algorithmName="SHA-512" hashValue="YA7cIIjIGOzHJPrBUvWt+tQSrK92fOb1LBAC23rzpAlfNugIMrUW03Vge5RyDnkCMWHViZJWeRVkH39wh+pOnw==" saltValue="kQ4my8iwa0uAYDqlV1tgKg==" spinCount="100000" sheet="1" objects="1" scenarios="1"/>
  <mergeCells count="23">
    <mergeCell ref="R43:R54"/>
    <mergeCell ref="B6:B7"/>
    <mergeCell ref="B3:C5"/>
    <mergeCell ref="H5:I5"/>
    <mergeCell ref="J5:K5"/>
    <mergeCell ref="F4:K4"/>
    <mergeCell ref="F5:G5"/>
    <mergeCell ref="D3:M3"/>
    <mergeCell ref="L4:M5"/>
    <mergeCell ref="D5:E5"/>
    <mergeCell ref="N3:O4"/>
    <mergeCell ref="N5:O5"/>
    <mergeCell ref="P3:Q4"/>
    <mergeCell ref="B1:Q1"/>
    <mergeCell ref="B63:Q63"/>
    <mergeCell ref="B64:Q64"/>
    <mergeCell ref="B65:Q65"/>
    <mergeCell ref="B58:Q58"/>
    <mergeCell ref="P5:Q5"/>
    <mergeCell ref="B59:Q59"/>
    <mergeCell ref="B60:Q60"/>
    <mergeCell ref="B61:Q61"/>
    <mergeCell ref="B62:Q62"/>
  </mergeCells>
  <phoneticPr fontId="2"/>
  <pageMargins left="0.51181102362204722" right="0" top="0.15748031496062992" bottom="0.15748031496062992" header="0" footer="0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料額表(A4版）</vt:lpstr>
    </vt:vector>
  </TitlesOfParts>
  <Company>東京薬業健康保険組合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WINV192</dc:creator>
  <cp:lastModifiedBy>ntanaka</cp:lastModifiedBy>
  <cp:lastPrinted>2020-12-09T01:56:54Z</cp:lastPrinted>
  <dcterms:created xsi:type="dcterms:W3CDTF">1999-10-01T02:26:54Z</dcterms:created>
  <dcterms:modified xsi:type="dcterms:W3CDTF">2023-02-27T04:14:08Z</dcterms:modified>
</cp:coreProperties>
</file>