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Y:\00 共用\006「ホームページ」データ格納\09 収納課\"/>
    </mc:Choice>
  </mc:AlternateContent>
  <bookViews>
    <workbookView xWindow="480" yWindow="90" windowWidth="11370" windowHeight="6915" tabRatio="784" firstSheet="1" activeTab="1"/>
  </bookViews>
  <sheets>
    <sheet name="Sheet2" sheetId="5" state="hidden" r:id="rId1"/>
    <sheet name="任意継続・特例退職被保険者" sheetId="16" r:id="rId2"/>
  </sheets>
  <calcPr calcId="162913"/>
</workbook>
</file>

<file path=xl/calcChain.xml><?xml version="1.0" encoding="utf-8"?>
<calcChain xmlns="http://schemas.openxmlformats.org/spreadsheetml/2006/main">
  <c r="J6" i="16" l="1"/>
  <c r="J32" i="16" l="1"/>
  <c r="I32" i="16"/>
  <c r="H32" i="16"/>
  <c r="C32" i="16"/>
  <c r="K32" i="16" l="1"/>
  <c r="G32" i="16"/>
  <c r="F32" i="16" l="1"/>
  <c r="E32" i="16" s="1"/>
  <c r="J31" i="16"/>
  <c r="H31" i="16"/>
  <c r="C31" i="16"/>
  <c r="J30" i="16"/>
  <c r="H30" i="16"/>
  <c r="C30" i="16"/>
  <c r="J29" i="16"/>
  <c r="H29" i="16"/>
  <c r="C29" i="16"/>
  <c r="J28" i="16"/>
  <c r="H28" i="16"/>
  <c r="C28" i="16"/>
  <c r="J27" i="16"/>
  <c r="H27" i="16"/>
  <c r="C27" i="16"/>
  <c r="J26" i="16"/>
  <c r="H26" i="16"/>
  <c r="C26" i="16"/>
  <c r="J25" i="16"/>
  <c r="H25" i="16"/>
  <c r="C25" i="16"/>
  <c r="J24" i="16"/>
  <c r="H24" i="16"/>
  <c r="C24" i="16"/>
  <c r="J23" i="16"/>
  <c r="H23" i="16"/>
  <c r="C23" i="16"/>
  <c r="J22" i="16"/>
  <c r="H22" i="16"/>
  <c r="C22" i="16"/>
  <c r="J21" i="16"/>
  <c r="H21" i="16"/>
  <c r="C21" i="16"/>
  <c r="J20" i="16"/>
  <c r="H20" i="16"/>
  <c r="C20" i="16"/>
  <c r="J19" i="16"/>
  <c r="H19" i="16"/>
  <c r="C19" i="16"/>
  <c r="J18" i="16"/>
  <c r="H18" i="16"/>
  <c r="C18" i="16"/>
  <c r="J17" i="16"/>
  <c r="H17" i="16"/>
  <c r="C17" i="16"/>
  <c r="J16" i="16"/>
  <c r="H16" i="16"/>
  <c r="C16" i="16"/>
  <c r="J15" i="16"/>
  <c r="H15" i="16"/>
  <c r="C15" i="16"/>
  <c r="J14" i="16"/>
  <c r="H14" i="16"/>
  <c r="C14" i="16"/>
  <c r="J13" i="16"/>
  <c r="H13" i="16"/>
  <c r="C13" i="16"/>
  <c r="J12" i="16"/>
  <c r="H12" i="16"/>
  <c r="C12" i="16"/>
  <c r="J11" i="16"/>
  <c r="H11" i="16"/>
  <c r="C11" i="16"/>
  <c r="J10" i="16"/>
  <c r="H10" i="16"/>
  <c r="C10" i="16"/>
  <c r="J9" i="16"/>
  <c r="H9" i="16"/>
  <c r="C9" i="16"/>
  <c r="J8" i="16"/>
  <c r="H8" i="16"/>
  <c r="C8" i="16"/>
  <c r="J7" i="16"/>
  <c r="H7" i="16"/>
  <c r="C7" i="16"/>
  <c r="H6" i="16"/>
  <c r="C6" i="16"/>
  <c r="G5" i="16"/>
  <c r="I31" i="16" s="1"/>
  <c r="K31" i="16" s="1"/>
  <c r="I6" i="16" l="1"/>
  <c r="K6" i="16" s="1"/>
  <c r="I7" i="16"/>
  <c r="K7" i="16" s="1"/>
  <c r="I8" i="16"/>
  <c r="K8" i="16" s="1"/>
  <c r="I9" i="16"/>
  <c r="K9" i="16" s="1"/>
  <c r="I10" i="16"/>
  <c r="K10" i="16" s="1"/>
  <c r="I11" i="16"/>
  <c r="K11" i="16" s="1"/>
  <c r="I12" i="16"/>
  <c r="K12" i="16" s="1"/>
  <c r="I13" i="16"/>
  <c r="K13" i="16" s="1"/>
  <c r="I14" i="16"/>
  <c r="K14" i="16" s="1"/>
  <c r="I15" i="16"/>
  <c r="K15" i="16" s="1"/>
  <c r="I16" i="16"/>
  <c r="K16" i="16" s="1"/>
  <c r="I17" i="16"/>
  <c r="K17" i="16" s="1"/>
  <c r="I18" i="16"/>
  <c r="K18" i="16" s="1"/>
  <c r="I19" i="16"/>
  <c r="K19" i="16" s="1"/>
  <c r="I20" i="16"/>
  <c r="K20" i="16" s="1"/>
  <c r="I21" i="16"/>
  <c r="K21" i="16" s="1"/>
  <c r="I22" i="16"/>
  <c r="K22" i="16" s="1"/>
  <c r="I23" i="16"/>
  <c r="K23" i="16" s="1"/>
  <c r="I24" i="16"/>
  <c r="K24" i="16" s="1"/>
  <c r="I25" i="16"/>
  <c r="K25" i="16" s="1"/>
  <c r="I26" i="16"/>
  <c r="K26" i="16" s="1"/>
  <c r="I27" i="16"/>
  <c r="K27" i="16" s="1"/>
  <c r="I28" i="16"/>
  <c r="K28" i="16" s="1"/>
  <c r="I29" i="16"/>
  <c r="K29" i="16" s="1"/>
  <c r="I30" i="16"/>
  <c r="K30" i="16" s="1"/>
  <c r="G6" i="16"/>
  <c r="G7" i="16"/>
  <c r="G8" i="16"/>
  <c r="G10" i="16"/>
  <c r="G11" i="16"/>
  <c r="G12" i="16"/>
  <c r="G14" i="16"/>
  <c r="G15" i="16"/>
  <c r="G16" i="16"/>
  <c r="G18" i="16"/>
  <c r="G19" i="16"/>
  <c r="G20" i="16"/>
  <c r="G22" i="16"/>
  <c r="G23" i="16"/>
  <c r="G24" i="16"/>
  <c r="G26" i="16"/>
  <c r="G27" i="16"/>
  <c r="G28" i="16"/>
  <c r="G30" i="16"/>
  <c r="G31" i="16"/>
  <c r="G29" i="16" l="1"/>
  <c r="G25" i="16"/>
  <c r="G21" i="16"/>
  <c r="G17" i="16"/>
  <c r="F17" i="16" s="1"/>
  <c r="E17" i="16" s="1"/>
  <c r="G13" i="16"/>
  <c r="G9" i="16"/>
  <c r="F28" i="16"/>
  <c r="E28" i="16"/>
  <c r="F24" i="16"/>
  <c r="E24" i="16" s="1"/>
  <c r="F20" i="16"/>
  <c r="E20" i="16"/>
  <c r="F16" i="16"/>
  <c r="E16" i="16" s="1"/>
  <c r="F12" i="16"/>
  <c r="E12" i="16" s="1"/>
  <c r="F8" i="16"/>
  <c r="E8" i="16" s="1"/>
  <c r="F31" i="16"/>
  <c r="E31" i="16" s="1"/>
  <c r="F27" i="16"/>
  <c r="E27" i="16" s="1"/>
  <c r="F23" i="16"/>
  <c r="E23" i="16" s="1"/>
  <c r="F19" i="16"/>
  <c r="E19" i="16" s="1"/>
  <c r="F15" i="16"/>
  <c r="E15" i="16" s="1"/>
  <c r="F11" i="16"/>
  <c r="E11" i="16" s="1"/>
  <c r="F7" i="16"/>
  <c r="E7" i="16"/>
  <c r="F30" i="16"/>
  <c r="E30" i="16" s="1"/>
  <c r="F26" i="16"/>
  <c r="E26" i="16" s="1"/>
  <c r="F22" i="16"/>
  <c r="E22" i="16" s="1"/>
  <c r="F18" i="16"/>
  <c r="E18" i="16" s="1"/>
  <c r="F14" i="16"/>
  <c r="E14" i="16" s="1"/>
  <c r="F10" i="16"/>
  <c r="E10" i="16" s="1"/>
  <c r="F6" i="16"/>
  <c r="E6" i="16" s="1"/>
  <c r="F29" i="16"/>
  <c r="E29" i="16"/>
  <c r="F25" i="16"/>
  <c r="E25" i="16" s="1"/>
  <c r="F21" i="16"/>
  <c r="E21" i="16" s="1"/>
  <c r="F13" i="16"/>
  <c r="E13" i="16" s="1"/>
  <c r="F9" i="16"/>
  <c r="E9" i="16" s="1"/>
  <c r="B41" i="5" l="1"/>
  <c r="D41" i="5" s="1"/>
  <c r="B40" i="5"/>
  <c r="D40" i="5" s="1"/>
  <c r="B39" i="5"/>
  <c r="D39" i="5" s="1"/>
  <c r="D38" i="5"/>
  <c r="B38" i="5"/>
  <c r="F38" i="5" s="1"/>
  <c r="D37" i="5"/>
  <c r="B37" i="5"/>
  <c r="D36" i="5"/>
  <c r="B36" i="5"/>
  <c r="F36" i="5" s="1"/>
  <c r="D35" i="5"/>
  <c r="B35" i="5"/>
  <c r="D34" i="5"/>
  <c r="B34" i="5"/>
  <c r="F34" i="5" s="1"/>
  <c r="D33" i="5"/>
  <c r="B33" i="5"/>
  <c r="F33" i="5" l="1"/>
  <c r="F35" i="5"/>
  <c r="F37" i="5"/>
</calcChain>
</file>

<file path=xl/sharedStrings.xml><?xml version="1.0" encoding="utf-8"?>
<sst xmlns="http://schemas.openxmlformats.org/spreadsheetml/2006/main" count="99" uniqueCount="77">
  <si>
    <t>保険料</t>
    <rPh sb="0" eb="3">
      <t>ホケンリョウ</t>
    </rPh>
    <phoneticPr fontId="2"/>
  </si>
  <si>
    <t>調整保険料</t>
    <rPh sb="0" eb="2">
      <t>チョウセイ</t>
    </rPh>
    <rPh sb="2" eb="5">
      <t>ホケンリョウ</t>
    </rPh>
    <phoneticPr fontId="2"/>
  </si>
  <si>
    <t>介護保険料</t>
    <rPh sb="0" eb="2">
      <t>カイゴ</t>
    </rPh>
    <rPh sb="2" eb="5">
      <t>ホケンリョウ</t>
    </rPh>
    <phoneticPr fontId="2"/>
  </si>
  <si>
    <t>料率</t>
    <rPh sb="0" eb="2">
      <t>リョウリツ</t>
    </rPh>
    <phoneticPr fontId="2"/>
  </si>
  <si>
    <t>按分</t>
    <rPh sb="0" eb="2">
      <t>アンブン</t>
    </rPh>
    <phoneticPr fontId="2"/>
  </si>
  <si>
    <t>日額</t>
    <rPh sb="0" eb="2">
      <t>ニチガク</t>
    </rPh>
    <phoneticPr fontId="2"/>
  </si>
  <si>
    <t>)</t>
    <phoneticPr fontId="2"/>
  </si>
  <si>
    <t>介護保険料（定額）</t>
    <rPh sb="0" eb="2">
      <t>カイゴ</t>
    </rPh>
    <rPh sb="2" eb="5">
      <t>ホケンリョウ</t>
    </rPh>
    <rPh sb="6" eb="8">
      <t>テイガク</t>
    </rPh>
    <phoneticPr fontId="2"/>
  </si>
  <si>
    <t>自等級</t>
    <rPh sb="0" eb="1">
      <t>ジ</t>
    </rPh>
    <rPh sb="1" eb="3">
      <t>トウキュウ</t>
    </rPh>
    <phoneticPr fontId="2"/>
  </si>
  <si>
    <t>至等級</t>
    <rPh sb="0" eb="1">
      <t>イタル</t>
    </rPh>
    <rPh sb="1" eb="3">
      <t>トウキュウ</t>
    </rPh>
    <phoneticPr fontId="2"/>
  </si>
  <si>
    <t>/1000)</t>
    <phoneticPr fontId="2"/>
  </si>
  <si>
    <t xml:space="preserve"> （</t>
    <phoneticPr fontId="2"/>
  </si>
  <si>
    <t>/100=</t>
    <phoneticPr fontId="2"/>
  </si>
  <si>
    <t>被保険者</t>
    <rPh sb="0" eb="4">
      <t>ヒホケンシャ</t>
    </rPh>
    <phoneticPr fontId="2"/>
  </si>
  <si>
    <t>健康保険</t>
    <rPh sb="0" eb="2">
      <t>ケンコウ</t>
    </rPh>
    <rPh sb="2" eb="4">
      <t>ホケン</t>
    </rPh>
    <phoneticPr fontId="2"/>
  </si>
  <si>
    <t>介護保険</t>
    <rPh sb="0" eb="2">
      <t>カイゴ</t>
    </rPh>
    <rPh sb="2" eb="4">
      <t>ホケン</t>
    </rPh>
    <phoneticPr fontId="2"/>
  </si>
  <si>
    <t>※   介護保険料率が空欄の</t>
    <rPh sb="4" eb="6">
      <t>カイゴ</t>
    </rPh>
    <rPh sb="6" eb="8">
      <t>ホケン</t>
    </rPh>
    <rPh sb="8" eb="10">
      <t>リョウリツ</t>
    </rPh>
    <rPh sb="11" eb="13">
      <t>クウラン</t>
    </rPh>
    <phoneticPr fontId="2"/>
  </si>
  <si>
    <t xml:space="preserve">      ときは定額をセットします</t>
    <rPh sb="9" eb="11">
      <t>テイガク</t>
    </rPh>
    <phoneticPr fontId="2"/>
  </si>
  <si>
    <t>計</t>
    <rPh sb="0" eb="1">
      <t>ケイ</t>
    </rPh>
    <phoneticPr fontId="2"/>
  </si>
  <si>
    <t xml:space="preserve">  370,000円  〃  395,000円  〃</t>
    <rPh sb="9" eb="10">
      <t>エン</t>
    </rPh>
    <rPh sb="22" eb="23">
      <t>エン</t>
    </rPh>
    <phoneticPr fontId="2"/>
  </si>
  <si>
    <t xml:space="preserve">  350,000円  〃  370,000円  〃</t>
    <rPh sb="9" eb="10">
      <t>エン</t>
    </rPh>
    <rPh sb="22" eb="23">
      <t>エン</t>
    </rPh>
    <phoneticPr fontId="2"/>
  </si>
  <si>
    <t xml:space="preserve">  330,000円  〃  350,000円  〃</t>
    <rPh sb="9" eb="10">
      <t>エン</t>
    </rPh>
    <rPh sb="22" eb="23">
      <t>エン</t>
    </rPh>
    <phoneticPr fontId="2"/>
  </si>
  <si>
    <t xml:space="preserve">  310,000円  〃  330,000円  〃</t>
    <rPh sb="9" eb="10">
      <t>エン</t>
    </rPh>
    <rPh sb="22" eb="23">
      <t>エン</t>
    </rPh>
    <phoneticPr fontId="2"/>
  </si>
  <si>
    <t xml:space="preserve">  290,000円  〃  310,000円  〃</t>
    <rPh sb="9" eb="10">
      <t>エン</t>
    </rPh>
    <rPh sb="22" eb="23">
      <t>エン</t>
    </rPh>
    <phoneticPr fontId="2"/>
  </si>
  <si>
    <t xml:space="preserve">  270,000円  〃  290,000円  〃</t>
    <rPh sb="9" eb="10">
      <t>エン</t>
    </rPh>
    <rPh sb="22" eb="23">
      <t>エン</t>
    </rPh>
    <phoneticPr fontId="2"/>
  </si>
  <si>
    <t xml:space="preserve">  250,000円  〃  270,000円  〃</t>
    <rPh sb="9" eb="10">
      <t>エン</t>
    </rPh>
    <rPh sb="22" eb="23">
      <t>エン</t>
    </rPh>
    <phoneticPr fontId="2"/>
  </si>
  <si>
    <t xml:space="preserve">  230,000円  〃  250,000円  〃</t>
    <rPh sb="9" eb="10">
      <t>エン</t>
    </rPh>
    <rPh sb="22" eb="23">
      <t>エン</t>
    </rPh>
    <phoneticPr fontId="2"/>
  </si>
  <si>
    <t xml:space="preserve">  210,000円  〃  230,000円  〃</t>
    <rPh sb="9" eb="10">
      <t>エン</t>
    </rPh>
    <rPh sb="22" eb="23">
      <t>エン</t>
    </rPh>
    <phoneticPr fontId="2"/>
  </si>
  <si>
    <t xml:space="preserve">  195,000円  〃  210,000円  〃</t>
    <rPh sb="9" eb="10">
      <t>エン</t>
    </rPh>
    <rPh sb="22" eb="23">
      <t>エン</t>
    </rPh>
    <phoneticPr fontId="2"/>
  </si>
  <si>
    <t xml:space="preserve">  185,000円  〃  195,000円  〃</t>
    <rPh sb="9" eb="10">
      <t>エン</t>
    </rPh>
    <rPh sb="22" eb="23">
      <t>エン</t>
    </rPh>
    <phoneticPr fontId="2"/>
  </si>
  <si>
    <t xml:space="preserve">  175,000円  〃  185,000円  〃</t>
    <rPh sb="9" eb="10">
      <t>エン</t>
    </rPh>
    <rPh sb="22" eb="23">
      <t>エン</t>
    </rPh>
    <phoneticPr fontId="2"/>
  </si>
  <si>
    <t xml:space="preserve">  165,000円  〃  175,000円  〃</t>
    <rPh sb="9" eb="10">
      <t>エン</t>
    </rPh>
    <rPh sb="22" eb="23">
      <t>エン</t>
    </rPh>
    <phoneticPr fontId="2"/>
  </si>
  <si>
    <t xml:space="preserve">  155,000円  〃  165,000円  〃</t>
    <rPh sb="9" eb="10">
      <t>エン</t>
    </rPh>
    <rPh sb="22" eb="23">
      <t>エン</t>
    </rPh>
    <phoneticPr fontId="2"/>
  </si>
  <si>
    <t xml:space="preserve">  146,000円  〃  155,000円  〃</t>
    <rPh sb="9" eb="10">
      <t>エン</t>
    </rPh>
    <rPh sb="22" eb="23">
      <t>エン</t>
    </rPh>
    <phoneticPr fontId="2"/>
  </si>
  <si>
    <t xml:space="preserve">  138,000円  〃  146,000円  〃</t>
    <rPh sb="9" eb="10">
      <t>エン</t>
    </rPh>
    <rPh sb="22" eb="23">
      <t>エン</t>
    </rPh>
    <phoneticPr fontId="2"/>
  </si>
  <si>
    <t xml:space="preserve">  130,000円  〃  138,000円  〃</t>
    <rPh sb="9" eb="10">
      <t>エン</t>
    </rPh>
    <rPh sb="22" eb="23">
      <t>エン</t>
    </rPh>
    <phoneticPr fontId="2"/>
  </si>
  <si>
    <t xml:space="preserve">  122,000円  〃  130,000円  〃</t>
    <rPh sb="9" eb="10">
      <t>エン</t>
    </rPh>
    <rPh sb="22" eb="23">
      <t>エン</t>
    </rPh>
    <phoneticPr fontId="2"/>
  </si>
  <si>
    <t xml:space="preserve">  114,000円  〃  122,000円  〃</t>
    <rPh sb="9" eb="10">
      <t>エン</t>
    </rPh>
    <rPh sb="22" eb="23">
      <t>エン</t>
    </rPh>
    <phoneticPr fontId="2"/>
  </si>
  <si>
    <t xml:space="preserve">  107,000円  〃  114,000円  〃</t>
    <rPh sb="9" eb="10">
      <t>エン</t>
    </rPh>
    <rPh sb="22" eb="23">
      <t>エン</t>
    </rPh>
    <phoneticPr fontId="2"/>
  </si>
  <si>
    <t xml:space="preserve">  101,000円　〃  107,000円　〃</t>
    <rPh sb="9" eb="10">
      <t>エン</t>
    </rPh>
    <rPh sb="21" eb="22">
      <t>エン</t>
    </rPh>
    <phoneticPr fontId="2"/>
  </si>
  <si>
    <t xml:space="preserve"> 　 93,000円  〃  101,000円  〃</t>
    <rPh sb="9" eb="10">
      <t>エン</t>
    </rPh>
    <rPh sb="22" eb="23">
      <t>エン</t>
    </rPh>
    <phoneticPr fontId="2"/>
  </si>
  <si>
    <t xml:space="preserve"> 　 73,000円  〃   83,000円  〃</t>
    <rPh sb="9" eb="10">
      <t>エン</t>
    </rPh>
    <rPh sb="22" eb="23">
      <t>エン</t>
    </rPh>
    <phoneticPr fontId="2"/>
  </si>
  <si>
    <t xml:space="preserve">  　83,000円  〃   93,000円  〃</t>
    <rPh sb="9" eb="10">
      <t>エン</t>
    </rPh>
    <rPh sb="22" eb="23">
      <t>エン</t>
    </rPh>
    <phoneticPr fontId="2"/>
  </si>
  <si>
    <t xml:space="preserve"> 　 63,000円以上 73,000円未満</t>
    <rPh sb="9" eb="10">
      <t>エン</t>
    </rPh>
    <rPh sb="10" eb="12">
      <t>イジョウ</t>
    </rPh>
    <rPh sb="19" eb="20">
      <t>エン</t>
    </rPh>
    <rPh sb="20" eb="22">
      <t>ミマン</t>
    </rPh>
    <phoneticPr fontId="2"/>
  </si>
  <si>
    <t>特定</t>
    <rPh sb="0" eb="2">
      <t>トクテイ</t>
    </rPh>
    <phoneticPr fontId="2"/>
  </si>
  <si>
    <t>基本</t>
    <rPh sb="0" eb="2">
      <t>キホン</t>
    </rPh>
    <phoneticPr fontId="2"/>
  </si>
  <si>
    <t>特定保険料</t>
    <rPh sb="0" eb="2">
      <t>トクテイ</t>
    </rPh>
    <rPh sb="2" eb="5">
      <t>ホケンリョウ</t>
    </rPh>
    <phoneticPr fontId="2"/>
  </si>
  <si>
    <t xml:space="preserve">  前納割引率</t>
    <rPh sb="2" eb="4">
      <t>ゼンノウ</t>
    </rPh>
    <rPh sb="4" eb="6">
      <t>ワリビキ</t>
    </rPh>
    <rPh sb="6" eb="7">
      <t>リツ</t>
    </rPh>
    <phoneticPr fontId="2"/>
  </si>
  <si>
    <t>1ヶ月</t>
    <rPh sb="2" eb="3">
      <t>ゲツ</t>
    </rPh>
    <phoneticPr fontId="2"/>
  </si>
  <si>
    <t>2ヶ月</t>
    <phoneticPr fontId="2"/>
  </si>
  <si>
    <t>3ヶ月</t>
    <rPh sb="2" eb="3">
      <t>ゲツ</t>
    </rPh>
    <phoneticPr fontId="2"/>
  </si>
  <si>
    <t>4ヶ月</t>
  </si>
  <si>
    <t>5ヶ月</t>
    <rPh sb="2" eb="3">
      <t>ゲツ</t>
    </rPh>
    <phoneticPr fontId="2"/>
  </si>
  <si>
    <t>6ヶ月</t>
  </si>
  <si>
    <t>7ヶ月</t>
    <rPh sb="2" eb="3">
      <t>ゲツ</t>
    </rPh>
    <phoneticPr fontId="2"/>
  </si>
  <si>
    <t>8ヶ月</t>
  </si>
  <si>
    <t>9ヶ月</t>
    <rPh sb="2" eb="3">
      <t>ゲツ</t>
    </rPh>
    <phoneticPr fontId="2"/>
  </si>
  <si>
    <t>10ヶ月</t>
  </si>
  <si>
    <t>11ヶ月</t>
    <rPh sb="3" eb="4">
      <t>ゲツ</t>
    </rPh>
    <phoneticPr fontId="2"/>
  </si>
  <si>
    <t>12ヶ月</t>
  </si>
  <si>
    <t>等級</t>
    <rPh sb="0" eb="2">
      <t>トウキュウ</t>
    </rPh>
    <phoneticPr fontId="2"/>
  </si>
  <si>
    <t>退職時の　　　　　　　　標準報酬</t>
    <phoneticPr fontId="2"/>
  </si>
  <si>
    <t>報酬月額</t>
    <phoneticPr fontId="2"/>
  </si>
  <si>
    <t>一般保険料</t>
    <rPh sb="0" eb="2">
      <t>イッパン</t>
    </rPh>
    <rPh sb="2" eb="5">
      <t>ホケンリョウ</t>
    </rPh>
    <phoneticPr fontId="2"/>
  </si>
  <si>
    <t>調整保険料</t>
  </si>
  <si>
    <t>健康保険料計</t>
    <rPh sb="0" eb="2">
      <t>ケンコウ</t>
    </rPh>
    <rPh sb="2" eb="5">
      <t>ホケンリョウ</t>
    </rPh>
    <phoneticPr fontId="2"/>
  </si>
  <si>
    <t>介護保険料</t>
  </si>
  <si>
    <t>合計</t>
    <phoneticPr fontId="2"/>
  </si>
  <si>
    <t>基本保険料</t>
    <rPh sb="0" eb="2">
      <t>キホン</t>
    </rPh>
    <rPh sb="2" eb="5">
      <t>ホケンリョウ</t>
    </rPh>
    <phoneticPr fontId="2"/>
  </si>
  <si>
    <t>任意継続被保険者の保険料額</t>
    <phoneticPr fontId="2"/>
  </si>
  <si>
    <t>特例退職被保険者の保険料額</t>
    <rPh sb="0" eb="2">
      <t>トクレイ</t>
    </rPh>
    <rPh sb="2" eb="4">
      <t>タイショク</t>
    </rPh>
    <rPh sb="4" eb="8">
      <t>ヒホケンシャ</t>
    </rPh>
    <rPh sb="9" eb="12">
      <t>ホケンリョウ</t>
    </rPh>
    <rPh sb="12" eb="13">
      <t>ガク</t>
    </rPh>
    <phoneticPr fontId="2"/>
  </si>
  <si>
    <t>63,000円未満</t>
    <rPh sb="6" eb="7">
      <t>エン</t>
    </rPh>
    <rPh sb="7" eb="9">
      <t>ミマン</t>
    </rPh>
    <phoneticPr fontId="2"/>
  </si>
  <si>
    <t>395,000円 以上</t>
    <rPh sb="7" eb="8">
      <t>エン</t>
    </rPh>
    <rPh sb="9" eb="11">
      <t>イジョウ</t>
    </rPh>
    <phoneticPr fontId="2"/>
  </si>
  <si>
    <t>※　任意継続被保険者の等級は1等級から27等級までとなります。　</t>
    <rPh sb="2" eb="4">
      <t>ニンイ</t>
    </rPh>
    <rPh sb="4" eb="6">
      <t>ケイゾク</t>
    </rPh>
    <rPh sb="6" eb="10">
      <t>ヒホケンシャ</t>
    </rPh>
    <rPh sb="11" eb="13">
      <t>トウキュウ</t>
    </rPh>
    <rPh sb="15" eb="17">
      <t>トウキュウ</t>
    </rPh>
    <rPh sb="21" eb="23">
      <t>トウキュウ</t>
    </rPh>
    <phoneticPr fontId="2"/>
  </si>
  <si>
    <t>令和5年4月1日適用</t>
    <rPh sb="0" eb="2">
      <t>レイワ</t>
    </rPh>
    <phoneticPr fontId="2"/>
  </si>
  <si>
    <t>令和５年度　　任意継続および特例退職被保険者の健康保険標準報酬月額保険料額表</t>
    <rPh sb="0" eb="2">
      <t>レイワ</t>
    </rPh>
    <rPh sb="3" eb="5">
      <t>ネンド</t>
    </rPh>
    <rPh sb="7" eb="9">
      <t>ニンイ</t>
    </rPh>
    <rPh sb="9" eb="11">
      <t>ケイゾク</t>
    </rPh>
    <rPh sb="14" eb="16">
      <t>トクレイ</t>
    </rPh>
    <rPh sb="16" eb="18">
      <t>タイショク</t>
    </rPh>
    <rPh sb="19" eb="22">
      <t>ホケンシャ</t>
    </rPh>
    <phoneticPr fontId="2"/>
  </si>
  <si>
    <t>※　特例退職被保険者の等級は5等級から20等級までとなります。　</t>
    <rPh sb="2" eb="4">
      <t>トクレイ</t>
    </rPh>
    <rPh sb="4" eb="6">
      <t>タイショク</t>
    </rPh>
    <rPh sb="11" eb="13">
      <t>トウキュウ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</si>
</sst>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00000000"/>
    <numFmt numFmtId="179" formatCode="0.0"/>
    <numFmt numFmtId="180" formatCode="0.0_ "/>
    <numFmt numFmtId="181" formatCode="#,##0.0;[Red]\-#,##0.0"/>
    <numFmt numFmtId="182" formatCode="#,##0\ ;[Red]\-#,##0"/>
    <numFmt numFmtId="183" formatCode="#,##0\ \ ;[Red]\-#,##0"/>
    <numFmt numFmtId="184" formatCode="#,##0\ \ \ \ ;[Red]\-#,##0"/>
    <numFmt numFmtId="185" formatCode="#,##0\ \ \ ;[Red]\-#,##0"/>
  </numFmts>
  <fonts count="14" x14ac:knownFonts="1">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4"/>
      <name val="ＭＳ Ｐゴシック"/>
      <family val="3"/>
      <charset val="128"/>
    </font>
    <font>
      <b/>
      <sz val="10"/>
      <name val="ＭＳ Ｐゴシック"/>
      <family val="3"/>
      <charset val="128"/>
    </font>
    <font>
      <b/>
      <sz val="20"/>
      <name val="ＭＳ Ｐゴシック"/>
      <family val="3"/>
      <charset val="128"/>
    </font>
    <font>
      <b/>
      <sz val="14"/>
      <name val="ＭＳ Ｐゴシック"/>
      <family val="3"/>
      <charset val="128"/>
    </font>
    <font>
      <b/>
      <sz val="16"/>
      <color indexed="18"/>
      <name val="ＭＳ Ｐゴシック"/>
      <family val="3"/>
      <charset val="128"/>
    </font>
    <font>
      <b/>
      <sz val="16"/>
      <color indexed="12"/>
      <name val="ＭＳ Ｐゴシック"/>
      <family val="3"/>
      <charset val="128"/>
    </font>
    <font>
      <b/>
      <i/>
      <sz val="16"/>
      <color indexed="18"/>
      <name val="ＭＳ Ｐゴシック"/>
      <family val="3"/>
      <charset val="128"/>
    </font>
    <font>
      <b/>
      <i/>
      <sz val="16"/>
      <color indexed="12"/>
      <name val="ＭＳ Ｐゴシック"/>
      <family val="3"/>
      <charset val="128"/>
    </font>
    <font>
      <sz val="16"/>
      <name val="ＭＳ Ｐゴシック"/>
      <family val="3"/>
      <charset val="128"/>
    </font>
    <font>
      <sz val="13"/>
      <name val="ＭＳ Ｐゴシック"/>
      <family val="3"/>
      <charset val="128"/>
    </font>
  </fonts>
  <fills count="7">
    <fill>
      <patternFill patternType="none"/>
    </fill>
    <fill>
      <patternFill patternType="gray125"/>
    </fill>
    <fill>
      <patternFill patternType="solid">
        <fgColor indexed="15"/>
        <bgColor indexed="64"/>
      </patternFill>
    </fill>
    <fill>
      <patternFill patternType="solid">
        <fgColor indexed="13"/>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8" tint="0.79998168889431442"/>
        <bgColor indexed="64"/>
      </patternFill>
    </fill>
  </fills>
  <borders count="67">
    <border>
      <left/>
      <right/>
      <top/>
      <bottom/>
      <diagonal/>
    </border>
    <border>
      <left style="medium">
        <color indexed="64"/>
      </left>
      <right/>
      <top/>
      <bottom/>
      <diagonal/>
    </border>
    <border>
      <left/>
      <right style="medium">
        <color indexed="64"/>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style="double">
        <color indexed="64"/>
      </right>
      <top style="medium">
        <color indexed="64"/>
      </top>
      <bottom/>
      <diagonal/>
    </border>
    <border>
      <left style="double">
        <color indexed="64"/>
      </left>
      <right style="medium">
        <color indexed="64"/>
      </right>
      <top style="medium">
        <color indexed="64"/>
      </top>
      <bottom/>
      <diagonal/>
    </border>
    <border>
      <left style="thin">
        <color indexed="64"/>
      </left>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style="double">
        <color indexed="64"/>
      </right>
      <top/>
      <bottom style="thin">
        <color indexed="64"/>
      </bottom>
      <diagonal/>
    </border>
    <border>
      <left style="double">
        <color indexed="64"/>
      </left>
      <right style="medium">
        <color indexed="64"/>
      </right>
      <top/>
      <bottom/>
      <diagonal/>
    </border>
    <border>
      <left style="medium">
        <color indexed="64"/>
      </left>
      <right style="medium">
        <color indexed="64"/>
      </right>
      <top/>
      <bottom/>
      <diagonal/>
    </border>
    <border>
      <left style="thin">
        <color indexed="64"/>
      </left>
      <right style="thin">
        <color indexed="64"/>
      </right>
      <top style="thin">
        <color indexed="64"/>
      </top>
      <bottom style="medium">
        <color indexed="64"/>
      </bottom>
      <diagonal/>
    </border>
    <border>
      <left style="medium">
        <color indexed="64"/>
      </left>
      <right style="double">
        <color indexed="64"/>
      </right>
      <top style="thin">
        <color indexed="64"/>
      </top>
      <bottom style="medium">
        <color indexed="64"/>
      </bottom>
      <diagonal/>
    </border>
    <border>
      <left style="double">
        <color indexed="64"/>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double">
        <color indexed="64"/>
      </right>
      <top style="medium">
        <color indexed="64"/>
      </top>
      <bottom style="thin">
        <color indexed="64"/>
      </bottom>
      <diagonal/>
    </border>
    <border>
      <left style="double">
        <color indexed="64"/>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double">
        <color indexed="64"/>
      </left>
      <right style="medium">
        <color indexed="64"/>
      </right>
      <top/>
      <bottom style="thin">
        <color indexed="64"/>
      </bottom>
      <diagonal/>
    </border>
    <border>
      <left style="medium">
        <color indexed="64"/>
      </left>
      <right style="thin">
        <color indexed="64"/>
      </right>
      <top/>
      <bottom/>
      <diagonal/>
    </border>
    <border>
      <left style="medium">
        <color indexed="64"/>
      </left>
      <right style="double">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style="double">
        <color indexed="64"/>
      </right>
      <top/>
      <bottom style="medium">
        <color indexed="64"/>
      </bottom>
      <diagonal/>
    </border>
    <border>
      <left style="medium">
        <color indexed="64"/>
      </left>
      <right style="double">
        <color indexed="64"/>
      </right>
      <top style="thin">
        <color indexed="64"/>
      </top>
      <bottom style="thin">
        <color indexed="64"/>
      </bottom>
      <diagonal/>
    </border>
    <border>
      <left style="double">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s>
  <cellStyleXfs count="3">
    <xf numFmtId="0" fontId="0" fillId="0" borderId="0"/>
    <xf numFmtId="0" fontId="1" fillId="0" borderId="0"/>
    <xf numFmtId="38" fontId="1" fillId="0" borderId="0" applyFont="0" applyFill="0" applyBorder="0" applyAlignment="0" applyProtection="0"/>
  </cellStyleXfs>
  <cellXfs count="173">
    <xf numFmtId="0" fontId="0" fillId="0" borderId="0" xfId="0"/>
    <xf numFmtId="0" fontId="0" fillId="2" borderId="5" xfId="0" applyFill="1" applyBorder="1"/>
    <xf numFmtId="0" fontId="0" fillId="0" borderId="0" xfId="0" applyFill="1" applyBorder="1"/>
    <xf numFmtId="3" fontId="0" fillId="2" borderId="5" xfId="0" applyNumberFormat="1" applyFill="1" applyBorder="1" applyAlignment="1">
      <alignment horizontal="center"/>
    </xf>
    <xf numFmtId="3" fontId="0" fillId="2" borderId="5" xfId="0" applyNumberFormat="1" applyFill="1" applyBorder="1"/>
    <xf numFmtId="0" fontId="0" fillId="0" borderId="0" xfId="0" quotePrefix="1"/>
    <xf numFmtId="0" fontId="0" fillId="2" borderId="10" xfId="0" applyFill="1" applyBorder="1"/>
    <xf numFmtId="0" fontId="0" fillId="3" borderId="12" xfId="0" applyFill="1" applyBorder="1"/>
    <xf numFmtId="0" fontId="0" fillId="3" borderId="5" xfId="0" applyFill="1" applyBorder="1"/>
    <xf numFmtId="176" fontId="0" fillId="4" borderId="5" xfId="0" applyNumberFormat="1" applyFill="1" applyBorder="1" applyAlignment="1">
      <alignment shrinkToFit="1"/>
    </xf>
    <xf numFmtId="176" fontId="0" fillId="0" borderId="0" xfId="0" applyNumberFormat="1" applyFill="1" applyBorder="1"/>
    <xf numFmtId="0" fontId="0" fillId="2" borderId="5" xfId="0" applyFill="1" applyBorder="1" applyAlignment="1">
      <alignment horizontal="center"/>
    </xf>
    <xf numFmtId="0" fontId="0" fillId="0" borderId="0" xfId="0" applyAlignment="1">
      <alignment horizontal="center"/>
    </xf>
    <xf numFmtId="0" fontId="1" fillId="0" borderId="0" xfId="1"/>
    <xf numFmtId="0" fontId="7" fillId="0" borderId="0" xfId="0" applyFont="1" applyFill="1" applyAlignment="1">
      <alignment horizontal="left" vertical="top"/>
    </xf>
    <xf numFmtId="0" fontId="7" fillId="0" borderId="0" xfId="0" applyFont="1" applyAlignment="1">
      <alignment horizontal="center" vertical="top"/>
    </xf>
    <xf numFmtId="0" fontId="7" fillId="0" borderId="0" xfId="0" applyFont="1" applyBorder="1" applyAlignment="1" applyProtection="1">
      <alignment horizontal="center"/>
      <protection locked="0"/>
    </xf>
    <xf numFmtId="38" fontId="7" fillId="0" borderId="0" xfId="2" applyNumberFormat="1" applyFont="1" applyFill="1" applyBorder="1" applyAlignment="1">
      <alignment horizontal="center"/>
    </xf>
    <xf numFmtId="0" fontId="4" fillId="0" borderId="0" xfId="0" applyFont="1" applyBorder="1" applyAlignment="1">
      <alignment horizontal="center"/>
    </xf>
    <xf numFmtId="0" fontId="5" fillId="0" borderId="18" xfId="0" applyFont="1" applyBorder="1" applyAlignment="1">
      <alignment horizontal="center" vertical="center" wrapText="1"/>
    </xf>
    <xf numFmtId="0" fontId="5" fillId="0" borderId="39" xfId="0" applyFont="1" applyBorder="1" applyAlignment="1">
      <alignment horizontal="center" vertical="center" wrapText="1"/>
    </xf>
    <xf numFmtId="0" fontId="5" fillId="0" borderId="40" xfId="0" applyFont="1" applyBorder="1" applyAlignment="1">
      <alignment horizontal="center" vertical="center"/>
    </xf>
    <xf numFmtId="180" fontId="7" fillId="0" borderId="31" xfId="0" applyNumberFormat="1" applyFont="1" applyBorder="1" applyAlignment="1">
      <alignment horizontal="center" vertical="center"/>
    </xf>
    <xf numFmtId="181" fontId="7" fillId="0" borderId="45" xfId="2" applyNumberFormat="1" applyFont="1" applyFill="1" applyBorder="1" applyAlignment="1">
      <alignment horizontal="center" vertical="center"/>
    </xf>
    <xf numFmtId="180" fontId="7" fillId="0" borderId="17" xfId="0" applyNumberFormat="1" applyFont="1" applyBorder="1" applyAlignment="1">
      <alignment horizontal="center" vertical="center"/>
    </xf>
    <xf numFmtId="183" fontId="4" fillId="5" borderId="25" xfId="2" applyNumberFormat="1" applyFont="1" applyFill="1" applyBorder="1" applyAlignment="1">
      <alignment horizontal="right"/>
    </xf>
    <xf numFmtId="183" fontId="4" fillId="5" borderId="49" xfId="2" applyNumberFormat="1" applyFont="1" applyFill="1" applyBorder="1" applyAlignment="1">
      <alignment horizontal="right"/>
    </xf>
    <xf numFmtId="183" fontId="4" fillId="5" borderId="50" xfId="2" applyNumberFormat="1" applyFont="1" applyFill="1" applyBorder="1" applyAlignment="1">
      <alignment horizontal="right"/>
    </xf>
    <xf numFmtId="184" fontId="4" fillId="5" borderId="51" xfId="2" applyNumberFormat="1" applyFont="1" applyFill="1" applyBorder="1" applyAlignment="1">
      <alignment horizontal="right"/>
    </xf>
    <xf numFmtId="185" fontId="10" fillId="5" borderId="52" xfId="1" applyNumberFormat="1" applyFont="1" applyFill="1" applyBorder="1" applyAlignment="1">
      <alignment horizontal="right"/>
    </xf>
    <xf numFmtId="185" fontId="4" fillId="5" borderId="53" xfId="2" applyNumberFormat="1" applyFont="1" applyFill="1" applyBorder="1" applyAlignment="1">
      <alignment horizontal="right"/>
    </xf>
    <xf numFmtId="185" fontId="11" fillId="5" borderId="54" xfId="1" applyNumberFormat="1" applyFont="1" applyFill="1" applyBorder="1" applyAlignment="1">
      <alignment horizontal="right"/>
    </xf>
    <xf numFmtId="0" fontId="12" fillId="5" borderId="7" xfId="1" applyFont="1" applyFill="1" applyBorder="1" applyAlignment="1"/>
    <xf numFmtId="183" fontId="4" fillId="5" borderId="27" xfId="2" applyNumberFormat="1" applyFont="1" applyFill="1" applyBorder="1" applyAlignment="1">
      <alignment horizontal="right"/>
    </xf>
    <xf numFmtId="183" fontId="4" fillId="5" borderId="19" xfId="2" applyNumberFormat="1" applyFont="1" applyFill="1" applyBorder="1" applyAlignment="1">
      <alignment horizontal="right"/>
    </xf>
    <xf numFmtId="183" fontId="4" fillId="5" borderId="21" xfId="2" applyNumberFormat="1" applyFont="1" applyFill="1" applyBorder="1" applyAlignment="1">
      <alignment horizontal="right"/>
    </xf>
    <xf numFmtId="184" fontId="4" fillId="5" borderId="41" xfId="2" applyNumberFormat="1" applyFont="1" applyFill="1" applyBorder="1" applyAlignment="1">
      <alignment horizontal="right"/>
    </xf>
    <xf numFmtId="185" fontId="10" fillId="5" borderId="55" xfId="1" applyNumberFormat="1" applyFont="1" applyFill="1" applyBorder="1" applyAlignment="1">
      <alignment horizontal="right"/>
    </xf>
    <xf numFmtId="185" fontId="4" fillId="5" borderId="23" xfId="2" applyNumberFormat="1" applyFont="1" applyFill="1" applyBorder="1" applyAlignment="1">
      <alignment horizontal="right"/>
    </xf>
    <xf numFmtId="185" fontId="11" fillId="5" borderId="13" xfId="1" applyNumberFormat="1" applyFont="1" applyFill="1" applyBorder="1" applyAlignment="1">
      <alignment horizontal="right"/>
    </xf>
    <xf numFmtId="0" fontId="12" fillId="5" borderId="1" xfId="1" applyFont="1" applyFill="1" applyBorder="1" applyAlignment="1"/>
    <xf numFmtId="183" fontId="4" fillId="5" borderId="56" xfId="2" applyNumberFormat="1" applyFont="1" applyFill="1" applyBorder="1" applyAlignment="1">
      <alignment horizontal="right"/>
    </xf>
    <xf numFmtId="183" fontId="4" fillId="5" borderId="28" xfId="2" applyNumberFormat="1" applyFont="1" applyFill="1" applyBorder="1" applyAlignment="1">
      <alignment horizontal="right"/>
    </xf>
    <xf numFmtId="183" fontId="4" fillId="5" borderId="2" xfId="2" applyNumberFormat="1" applyFont="1" applyFill="1" applyBorder="1" applyAlignment="1">
      <alignment horizontal="right"/>
    </xf>
    <xf numFmtId="184" fontId="4" fillId="5" borderId="57" xfId="2" applyNumberFormat="1" applyFont="1" applyFill="1" applyBorder="1" applyAlignment="1">
      <alignment horizontal="right"/>
    </xf>
    <xf numFmtId="185" fontId="10" fillId="5" borderId="42" xfId="1" applyNumberFormat="1" applyFont="1" applyFill="1" applyBorder="1" applyAlignment="1">
      <alignment horizontal="right"/>
    </xf>
    <xf numFmtId="185" fontId="4" fillId="5" borderId="0" xfId="2" applyNumberFormat="1" applyFont="1" applyFill="1" applyBorder="1" applyAlignment="1">
      <alignment horizontal="right"/>
    </xf>
    <xf numFmtId="185" fontId="11" fillId="5" borderId="43" xfId="1" applyNumberFormat="1" applyFont="1" applyFill="1" applyBorder="1" applyAlignment="1">
      <alignment horizontal="right"/>
    </xf>
    <xf numFmtId="0" fontId="12" fillId="5" borderId="1" xfId="1" applyFont="1" applyFill="1" applyBorder="1" applyAlignment="1">
      <alignment wrapText="1"/>
    </xf>
    <xf numFmtId="183" fontId="4" fillId="5" borderId="24" xfId="2" applyNumberFormat="1" applyFont="1" applyFill="1" applyBorder="1" applyAlignment="1">
      <alignment horizontal="right"/>
    </xf>
    <xf numFmtId="183" fontId="4" fillId="5" borderId="10" xfId="2" applyNumberFormat="1" applyFont="1" applyFill="1" applyBorder="1" applyAlignment="1">
      <alignment horizontal="right"/>
    </xf>
    <xf numFmtId="183" fontId="4" fillId="5" borderId="11" xfId="2" applyNumberFormat="1" applyFont="1" applyFill="1" applyBorder="1" applyAlignment="1">
      <alignment horizontal="right"/>
    </xf>
    <xf numFmtId="184" fontId="4" fillId="5" borderId="62" xfId="2" applyNumberFormat="1" applyFont="1" applyFill="1" applyBorder="1" applyAlignment="1">
      <alignment horizontal="right"/>
    </xf>
    <xf numFmtId="185" fontId="10" fillId="5" borderId="63" xfId="1" applyNumberFormat="1" applyFont="1" applyFill="1" applyBorder="1" applyAlignment="1">
      <alignment horizontal="right"/>
    </xf>
    <xf numFmtId="185" fontId="4" fillId="5" borderId="3" xfId="2" applyNumberFormat="1" applyFont="1" applyFill="1" applyBorder="1" applyAlignment="1">
      <alignment horizontal="right"/>
    </xf>
    <xf numFmtId="185" fontId="11" fillId="5" borderId="64" xfId="1" applyNumberFormat="1" applyFont="1" applyFill="1" applyBorder="1" applyAlignment="1">
      <alignment horizontal="right"/>
    </xf>
    <xf numFmtId="183" fontId="4" fillId="5" borderId="58" xfId="2" applyNumberFormat="1" applyFont="1" applyFill="1" applyBorder="1" applyAlignment="1">
      <alignment horizontal="right"/>
    </xf>
    <xf numFmtId="183" fontId="4" fillId="5" borderId="59" xfId="2" applyNumberFormat="1" applyFont="1" applyFill="1" applyBorder="1" applyAlignment="1">
      <alignment horizontal="right"/>
    </xf>
    <xf numFmtId="183" fontId="4" fillId="5" borderId="60" xfId="2" applyNumberFormat="1" applyFont="1" applyFill="1" applyBorder="1" applyAlignment="1">
      <alignment horizontal="right"/>
    </xf>
    <xf numFmtId="184" fontId="4" fillId="5" borderId="61" xfId="2" applyNumberFormat="1" applyFont="1" applyFill="1" applyBorder="1" applyAlignment="1">
      <alignment horizontal="right"/>
    </xf>
    <xf numFmtId="185" fontId="10" fillId="5" borderId="46" xfId="1" applyNumberFormat="1" applyFont="1" applyFill="1" applyBorder="1" applyAlignment="1">
      <alignment horizontal="right"/>
    </xf>
    <xf numFmtId="185" fontId="4" fillId="5" borderId="32" xfId="2" applyNumberFormat="1" applyFont="1" applyFill="1" applyBorder="1" applyAlignment="1">
      <alignment horizontal="right"/>
    </xf>
    <xf numFmtId="185" fontId="11" fillId="5" borderId="47" xfId="1" applyNumberFormat="1" applyFont="1" applyFill="1" applyBorder="1" applyAlignment="1">
      <alignment horizontal="right"/>
    </xf>
    <xf numFmtId="0" fontId="12" fillId="5" borderId="48" xfId="1" applyFont="1" applyFill="1" applyBorder="1" applyAlignment="1">
      <alignment wrapText="1"/>
    </xf>
    <xf numFmtId="0" fontId="3" fillId="0" borderId="0" xfId="0" applyFont="1" applyAlignment="1">
      <alignment horizontal="center"/>
    </xf>
    <xf numFmtId="0" fontId="4" fillId="0" borderId="0" xfId="0" applyFont="1" applyAlignment="1">
      <alignment horizontal="center"/>
    </xf>
    <xf numFmtId="0" fontId="12" fillId="0" borderId="0" xfId="0" applyFont="1" applyAlignment="1">
      <alignment horizontal="center"/>
    </xf>
    <xf numFmtId="183" fontId="4" fillId="6" borderId="25" xfId="2" applyNumberFormat="1" applyFont="1" applyFill="1" applyBorder="1" applyAlignment="1">
      <alignment horizontal="right"/>
    </xf>
    <xf numFmtId="183" fontId="4" fillId="6" borderId="49" xfId="2" applyNumberFormat="1" applyFont="1" applyFill="1" applyBorder="1" applyAlignment="1">
      <alignment horizontal="right"/>
    </xf>
    <xf numFmtId="183" fontId="4" fillId="6" borderId="50" xfId="2" applyNumberFormat="1" applyFont="1" applyFill="1" applyBorder="1" applyAlignment="1">
      <alignment horizontal="right"/>
    </xf>
    <xf numFmtId="184" fontId="4" fillId="6" borderId="51" xfId="2" applyNumberFormat="1" applyFont="1" applyFill="1" applyBorder="1" applyAlignment="1">
      <alignment horizontal="right"/>
    </xf>
    <xf numFmtId="185" fontId="10" fillId="6" borderId="52" xfId="1" applyNumberFormat="1" applyFont="1" applyFill="1" applyBorder="1" applyAlignment="1">
      <alignment horizontal="right"/>
    </xf>
    <xf numFmtId="185" fontId="4" fillId="6" borderId="53" xfId="2" applyNumberFormat="1" applyFont="1" applyFill="1" applyBorder="1" applyAlignment="1">
      <alignment horizontal="right"/>
    </xf>
    <xf numFmtId="185" fontId="11" fillId="6" borderId="54" xfId="1" applyNumberFormat="1" applyFont="1" applyFill="1" applyBorder="1" applyAlignment="1">
      <alignment horizontal="right"/>
    </xf>
    <xf numFmtId="183" fontId="4" fillId="6" borderId="27" xfId="2" applyNumberFormat="1" applyFont="1" applyFill="1" applyBorder="1" applyAlignment="1">
      <alignment horizontal="right"/>
    </xf>
    <xf numFmtId="183" fontId="4" fillId="6" borderId="19" xfId="2" applyNumberFormat="1" applyFont="1" applyFill="1" applyBorder="1" applyAlignment="1">
      <alignment horizontal="right"/>
    </xf>
    <xf numFmtId="183" fontId="4" fillId="6" borderId="21" xfId="2" applyNumberFormat="1" applyFont="1" applyFill="1" applyBorder="1" applyAlignment="1">
      <alignment horizontal="right"/>
    </xf>
    <xf numFmtId="184" fontId="4" fillId="6" borderId="41" xfId="2" applyNumberFormat="1" applyFont="1" applyFill="1" applyBorder="1" applyAlignment="1">
      <alignment horizontal="right"/>
    </xf>
    <xf numFmtId="185" fontId="10" fillId="6" borderId="55" xfId="1" applyNumberFormat="1" applyFont="1" applyFill="1" applyBorder="1" applyAlignment="1">
      <alignment horizontal="right"/>
    </xf>
    <xf numFmtId="185" fontId="4" fillId="6" borderId="23" xfId="2" applyNumberFormat="1" applyFont="1" applyFill="1" applyBorder="1" applyAlignment="1">
      <alignment horizontal="right"/>
    </xf>
    <xf numFmtId="185" fontId="11" fillId="6" borderId="13" xfId="1" applyNumberFormat="1" applyFont="1" applyFill="1" applyBorder="1" applyAlignment="1">
      <alignment horizontal="right"/>
    </xf>
    <xf numFmtId="183" fontId="4" fillId="6" borderId="58" xfId="2" applyNumberFormat="1" applyFont="1" applyFill="1" applyBorder="1" applyAlignment="1">
      <alignment horizontal="right"/>
    </xf>
    <xf numFmtId="183" fontId="4" fillId="6" borderId="59" xfId="2" applyNumberFormat="1" applyFont="1" applyFill="1" applyBorder="1" applyAlignment="1">
      <alignment horizontal="right"/>
    </xf>
    <xf numFmtId="183" fontId="4" fillId="6" borderId="60" xfId="2" applyNumberFormat="1" applyFont="1" applyFill="1" applyBorder="1" applyAlignment="1">
      <alignment horizontal="right"/>
    </xf>
    <xf numFmtId="184" fontId="4" fillId="6" borderId="61" xfId="2" applyNumberFormat="1" applyFont="1" applyFill="1" applyBorder="1" applyAlignment="1">
      <alignment horizontal="right"/>
    </xf>
    <xf numFmtId="185" fontId="10" fillId="6" borderId="46" xfId="1" applyNumberFormat="1" applyFont="1" applyFill="1" applyBorder="1" applyAlignment="1">
      <alignment horizontal="right"/>
    </xf>
    <xf numFmtId="185" fontId="4" fillId="6" borderId="32" xfId="2" applyNumberFormat="1" applyFont="1" applyFill="1" applyBorder="1" applyAlignment="1">
      <alignment horizontal="right"/>
    </xf>
    <xf numFmtId="185" fontId="11" fillId="6" borderId="47" xfId="1" applyNumberFormat="1" applyFont="1" applyFill="1" applyBorder="1" applyAlignment="1">
      <alignment horizontal="right"/>
    </xf>
    <xf numFmtId="0" fontId="4" fillId="5" borderId="25" xfId="0" applyFont="1" applyFill="1" applyBorder="1" applyAlignment="1">
      <alignment horizontal="center"/>
    </xf>
    <xf numFmtId="182" fontId="4" fillId="5" borderId="26" xfId="2" applyNumberFormat="1" applyFont="1" applyFill="1" applyBorder="1" applyAlignment="1">
      <alignment horizontal="right"/>
    </xf>
    <xf numFmtId="182" fontId="4" fillId="5" borderId="26" xfId="0" applyNumberFormat="1" applyFont="1" applyFill="1" applyBorder="1" applyAlignment="1">
      <alignment shrinkToFit="1"/>
    </xf>
    <xf numFmtId="0" fontId="4" fillId="5" borderId="33" xfId="0" applyFont="1" applyFill="1" applyBorder="1" applyAlignment="1">
      <alignment horizontal="center" shrinkToFit="1"/>
    </xf>
    <xf numFmtId="0" fontId="4" fillId="5" borderId="24" xfId="0" applyFont="1" applyFill="1" applyBorder="1" applyAlignment="1">
      <alignment horizontal="center"/>
    </xf>
    <xf numFmtId="182" fontId="4" fillId="5" borderId="5" xfId="2" applyNumberFormat="1" applyFont="1" applyFill="1" applyBorder="1" applyAlignment="1">
      <alignment horizontal="right"/>
    </xf>
    <xf numFmtId="182" fontId="4" fillId="5" borderId="5" xfId="0" applyNumberFormat="1" applyFont="1" applyFill="1" applyBorder="1" applyAlignment="1">
      <alignment shrinkToFit="1"/>
    </xf>
    <xf numFmtId="0" fontId="4" fillId="5" borderId="4" xfId="0" applyFont="1" applyFill="1" applyBorder="1" applyAlignment="1">
      <alignment shrinkToFit="1"/>
    </xf>
    <xf numFmtId="0" fontId="4" fillId="5" borderId="30" xfId="0" applyFont="1" applyFill="1" applyBorder="1" applyAlignment="1">
      <alignment horizontal="center"/>
    </xf>
    <xf numFmtId="182" fontId="4" fillId="5" borderId="29" xfId="2" applyNumberFormat="1" applyFont="1" applyFill="1" applyBorder="1" applyAlignment="1">
      <alignment horizontal="right"/>
    </xf>
    <xf numFmtId="182" fontId="4" fillId="5" borderId="29" xfId="0" applyNumberFormat="1" applyFont="1" applyFill="1" applyBorder="1" applyAlignment="1">
      <alignment shrinkToFit="1"/>
    </xf>
    <xf numFmtId="0" fontId="4" fillId="5" borderId="22" xfId="0" applyFont="1" applyFill="1" applyBorder="1" applyAlignment="1">
      <alignment shrinkToFit="1"/>
    </xf>
    <xf numFmtId="0" fontId="4" fillId="6" borderId="25" xfId="0" applyFont="1" applyFill="1" applyBorder="1" applyAlignment="1">
      <alignment horizontal="center"/>
    </xf>
    <xf numFmtId="182" fontId="4" fillId="6" borderId="26" xfId="2" applyNumberFormat="1" applyFont="1" applyFill="1" applyBorder="1" applyAlignment="1">
      <alignment horizontal="right"/>
    </xf>
    <xf numFmtId="182" fontId="4" fillId="6" borderId="26" xfId="0" applyNumberFormat="1" applyFont="1" applyFill="1" applyBorder="1" applyAlignment="1">
      <alignment shrinkToFit="1"/>
    </xf>
    <xf numFmtId="0" fontId="4" fillId="6" borderId="33" xfId="0" applyFont="1" applyFill="1" applyBorder="1" applyAlignment="1">
      <alignment shrinkToFit="1"/>
    </xf>
    <xf numFmtId="0" fontId="4" fillId="6" borderId="24" xfId="0" applyFont="1" applyFill="1" applyBorder="1" applyAlignment="1">
      <alignment horizontal="center"/>
    </xf>
    <xf numFmtId="182" fontId="4" fillId="6" borderId="5" xfId="2" applyNumberFormat="1" applyFont="1" applyFill="1" applyBorder="1" applyAlignment="1">
      <alignment horizontal="right"/>
    </xf>
    <xf numFmtId="182" fontId="4" fillId="6" borderId="5" xfId="0" applyNumberFormat="1" applyFont="1" applyFill="1" applyBorder="1" applyAlignment="1">
      <alignment shrinkToFit="1"/>
    </xf>
    <xf numFmtId="0" fontId="4" fillId="6" borderId="4" xfId="0" applyFont="1" applyFill="1" applyBorder="1" applyAlignment="1">
      <alignment shrinkToFit="1"/>
    </xf>
    <xf numFmtId="0" fontId="4" fillId="5" borderId="27" xfId="0" applyFont="1" applyFill="1" applyBorder="1" applyAlignment="1">
      <alignment horizontal="center"/>
    </xf>
    <xf numFmtId="182" fontId="4" fillId="5" borderId="12" xfId="2" applyNumberFormat="1" applyFont="1" applyFill="1" applyBorder="1" applyAlignment="1">
      <alignment horizontal="right"/>
    </xf>
    <xf numFmtId="182" fontId="4" fillId="5" borderId="12" xfId="0" applyNumberFormat="1" applyFont="1" applyFill="1" applyBorder="1" applyAlignment="1">
      <alignment shrinkToFit="1"/>
    </xf>
    <xf numFmtId="0" fontId="4" fillId="5" borderId="20" xfId="0" applyFont="1" applyFill="1" applyBorder="1" applyAlignment="1">
      <alignment shrinkToFit="1"/>
    </xf>
    <xf numFmtId="179" fontId="7" fillId="0" borderId="16" xfId="0" applyNumberFormat="1" applyFont="1" applyBorder="1" applyAlignment="1">
      <alignment horizontal="center" vertical="center" wrapText="1"/>
    </xf>
    <xf numFmtId="180" fontId="7" fillId="0" borderId="15" xfId="0" applyNumberFormat="1" applyFont="1" applyBorder="1" applyAlignment="1">
      <alignment horizontal="center" vertical="center" wrapText="1"/>
    </xf>
    <xf numFmtId="0" fontId="4" fillId="5" borderId="58" xfId="0" applyFont="1" applyFill="1" applyBorder="1" applyAlignment="1">
      <alignment horizontal="center"/>
    </xf>
    <xf numFmtId="182" fontId="4" fillId="5" borderId="65" xfId="2" applyNumberFormat="1" applyFont="1" applyFill="1" applyBorder="1" applyAlignment="1">
      <alignment horizontal="right"/>
    </xf>
    <xf numFmtId="182" fontId="4" fillId="5" borderId="65" xfId="0" applyNumberFormat="1" applyFont="1" applyFill="1" applyBorder="1" applyAlignment="1">
      <alignment shrinkToFit="1"/>
    </xf>
    <xf numFmtId="0" fontId="4" fillId="5" borderId="66" xfId="0" applyFont="1" applyFill="1" applyBorder="1" applyAlignment="1">
      <alignment horizontal="center" shrinkToFit="1"/>
    </xf>
    <xf numFmtId="0" fontId="4" fillId="6" borderId="30" xfId="0" applyFont="1" applyFill="1" applyBorder="1" applyAlignment="1">
      <alignment horizontal="center"/>
    </xf>
    <xf numFmtId="182" fontId="4" fillId="6" borderId="29" xfId="2" applyNumberFormat="1" applyFont="1" applyFill="1" applyBorder="1" applyAlignment="1">
      <alignment horizontal="right"/>
    </xf>
    <xf numFmtId="182" fontId="4" fillId="6" borderId="29" xfId="0" applyNumberFormat="1" applyFont="1" applyFill="1" applyBorder="1" applyAlignment="1">
      <alignment shrinkToFit="1"/>
    </xf>
    <xf numFmtId="0" fontId="4" fillId="6" borderId="22" xfId="0" applyFont="1" applyFill="1" applyBorder="1" applyAlignment="1">
      <alignment shrinkToFit="1"/>
    </xf>
    <xf numFmtId="183" fontId="4" fillId="6" borderId="56" xfId="2" applyNumberFormat="1" applyFont="1" applyFill="1" applyBorder="1" applyAlignment="1">
      <alignment horizontal="right"/>
    </xf>
    <xf numFmtId="183" fontId="4" fillId="6" borderId="28" xfId="2" applyNumberFormat="1" applyFont="1" applyFill="1" applyBorder="1" applyAlignment="1">
      <alignment horizontal="right"/>
    </xf>
    <xf numFmtId="183" fontId="4" fillId="6" borderId="2" xfId="2" applyNumberFormat="1" applyFont="1" applyFill="1" applyBorder="1" applyAlignment="1">
      <alignment horizontal="right"/>
    </xf>
    <xf numFmtId="184" fontId="4" fillId="6" borderId="57" xfId="2" applyNumberFormat="1" applyFont="1" applyFill="1" applyBorder="1" applyAlignment="1">
      <alignment horizontal="right"/>
    </xf>
    <xf numFmtId="185" fontId="10" fillId="6" borderId="42" xfId="1" applyNumberFormat="1" applyFont="1" applyFill="1" applyBorder="1" applyAlignment="1">
      <alignment horizontal="right"/>
    </xf>
    <xf numFmtId="185" fontId="4" fillId="6" borderId="0" xfId="2" applyNumberFormat="1" applyFont="1" applyFill="1" applyBorder="1" applyAlignment="1">
      <alignment horizontal="right"/>
    </xf>
    <xf numFmtId="185" fontId="11" fillId="6" borderId="43" xfId="1" applyNumberFormat="1" applyFont="1" applyFill="1" applyBorder="1" applyAlignment="1">
      <alignment horizontal="right"/>
    </xf>
    <xf numFmtId="0" fontId="4" fillId="6" borderId="58" xfId="0" applyFont="1" applyFill="1" applyBorder="1" applyAlignment="1">
      <alignment horizontal="center"/>
    </xf>
    <xf numFmtId="182" fontId="4" fillId="6" borderId="65" xfId="2" applyNumberFormat="1" applyFont="1" applyFill="1" applyBorder="1" applyAlignment="1">
      <alignment horizontal="right"/>
    </xf>
    <xf numFmtId="182" fontId="4" fillId="6" borderId="65" xfId="0" applyNumberFormat="1" applyFont="1" applyFill="1" applyBorder="1" applyAlignment="1">
      <alignment shrinkToFit="1"/>
    </xf>
    <xf numFmtId="0" fontId="4" fillId="6" borderId="66" xfId="0" applyFont="1" applyFill="1" applyBorder="1" applyAlignment="1">
      <alignment shrinkToFit="1"/>
    </xf>
    <xf numFmtId="0" fontId="12" fillId="6" borderId="47" xfId="1" applyFont="1" applyFill="1" applyBorder="1" applyAlignment="1">
      <alignment wrapText="1"/>
    </xf>
    <xf numFmtId="0" fontId="0" fillId="2" borderId="4" xfId="0" applyFill="1" applyBorder="1" applyAlignment="1">
      <alignment horizontal="center"/>
    </xf>
    <xf numFmtId="0" fontId="0" fillId="2" borderId="3" xfId="0" applyFill="1" applyBorder="1" applyAlignment="1">
      <alignment horizontal="center"/>
    </xf>
    <xf numFmtId="0" fontId="0" fillId="2" borderId="10" xfId="0" applyFill="1" applyBorder="1" applyAlignment="1">
      <alignment horizontal="center"/>
    </xf>
    <xf numFmtId="0" fontId="0" fillId="2" borderId="5" xfId="0" applyFill="1" applyBorder="1" applyAlignment="1">
      <alignment horizontal="center"/>
    </xf>
    <xf numFmtId="0" fontId="0" fillId="0" borderId="24" xfId="0" applyBorder="1" applyAlignment="1">
      <alignment horizontal="center" vertical="center"/>
    </xf>
    <xf numFmtId="0" fontId="12" fillId="5" borderId="8" xfId="1" applyFont="1" applyFill="1" applyBorder="1" applyAlignment="1">
      <alignment horizontal="center" vertical="center" textRotation="255"/>
    </xf>
    <xf numFmtId="0" fontId="12" fillId="5" borderId="2" xfId="1" applyFont="1" applyFill="1" applyBorder="1" applyAlignment="1">
      <alignment horizontal="center" vertical="center" textRotation="255"/>
    </xf>
    <xf numFmtId="0" fontId="0" fillId="0" borderId="60" xfId="0" applyBorder="1" applyAlignment="1">
      <alignment horizontal="center" vertical="center" textRotation="255"/>
    </xf>
    <xf numFmtId="0" fontId="13" fillId="0" borderId="0" xfId="0" applyFont="1" applyAlignment="1">
      <alignment horizontal="left"/>
    </xf>
    <xf numFmtId="0" fontId="6" fillId="0" borderId="0" xfId="0" applyFont="1" applyAlignment="1">
      <alignment horizontal="center" vertical="center"/>
    </xf>
    <xf numFmtId="0" fontId="4" fillId="0" borderId="32" xfId="0" applyFont="1" applyBorder="1" applyAlignment="1">
      <alignment horizontal="right"/>
    </xf>
    <xf numFmtId="0" fontId="0" fillId="0" borderId="25" xfId="0" applyBorder="1" applyAlignment="1">
      <alignment horizontal="center" vertical="center"/>
    </xf>
    <xf numFmtId="0" fontId="0" fillId="0" borderId="14" xfId="0" applyBorder="1" applyAlignment="1">
      <alignment horizontal="center" vertical="center"/>
    </xf>
    <xf numFmtId="0" fontId="3" fillId="0" borderId="26" xfId="0" applyFont="1" applyBorder="1" applyAlignment="1">
      <alignment horizontal="center" vertical="center" wrapText="1"/>
    </xf>
    <xf numFmtId="0" fontId="3" fillId="0" borderId="5" xfId="0" applyFont="1" applyBorder="1" applyAlignment="1">
      <alignment horizontal="center" vertical="center" wrapText="1"/>
    </xf>
    <xf numFmtId="0" fontId="3" fillId="0" borderId="44" xfId="0" applyFont="1" applyBorder="1" applyAlignment="1">
      <alignment horizontal="center" vertical="center" wrapText="1"/>
    </xf>
    <xf numFmtId="0" fontId="3" fillId="0" borderId="33" xfId="0" applyFont="1" applyBorder="1" applyAlignment="1">
      <alignment horizontal="center" vertical="center"/>
    </xf>
    <xf numFmtId="0" fontId="3" fillId="0" borderId="4" xfId="0" applyFont="1" applyBorder="1" applyAlignment="1">
      <alignment horizontal="center" vertical="center"/>
    </xf>
    <xf numFmtId="0" fontId="3" fillId="0" borderId="15" xfId="0" applyFont="1" applyBorder="1" applyAlignment="1">
      <alignment horizontal="center" vertical="center"/>
    </xf>
    <xf numFmtId="0" fontId="7" fillId="0" borderId="34" xfId="0" applyFont="1" applyBorder="1" applyAlignment="1">
      <alignment horizontal="center" vertical="center"/>
    </xf>
    <xf numFmtId="0" fontId="7" fillId="0" borderId="35" xfId="0" applyFont="1" applyBorder="1" applyAlignment="1">
      <alignment horizontal="center" vertical="center"/>
    </xf>
    <xf numFmtId="0" fontId="7" fillId="0" borderId="36" xfId="0" applyFont="1" applyBorder="1" applyAlignment="1">
      <alignment horizontal="center" vertical="center"/>
    </xf>
    <xf numFmtId="38" fontId="5" fillId="0" borderId="37" xfId="2" applyNumberFormat="1" applyFont="1" applyFill="1" applyBorder="1" applyAlignment="1">
      <alignment horizontal="center" vertical="center"/>
    </xf>
    <xf numFmtId="38" fontId="5" fillId="0" borderId="41" xfId="2" applyNumberFormat="1" applyFont="1" applyFill="1" applyBorder="1" applyAlignment="1">
      <alignment horizontal="center" vertical="center"/>
    </xf>
    <xf numFmtId="0" fontId="8" fillId="0" borderId="38" xfId="0" applyFont="1" applyFill="1" applyBorder="1" applyAlignment="1">
      <alignment horizontal="center" vertical="center" wrapText="1"/>
    </xf>
    <xf numFmtId="0" fontId="8" fillId="0" borderId="42" xfId="0" applyFont="1" applyFill="1" applyBorder="1" applyAlignment="1">
      <alignment horizontal="center" vertical="center" wrapText="1"/>
    </xf>
    <xf numFmtId="0" fontId="8" fillId="0" borderId="46" xfId="0" applyFont="1" applyFill="1" applyBorder="1" applyAlignment="1">
      <alignment horizontal="center" vertical="center" wrapText="1"/>
    </xf>
    <xf numFmtId="0" fontId="5" fillId="0" borderId="6" xfId="0" applyFont="1" applyBorder="1" applyAlignment="1">
      <alignment horizontal="center" vertical="center"/>
    </xf>
    <xf numFmtId="0" fontId="5" fillId="0" borderId="13" xfId="0" applyFont="1" applyBorder="1" applyAlignment="1">
      <alignment horizontal="center" vertical="center"/>
    </xf>
    <xf numFmtId="0" fontId="9" fillId="0" borderId="6" xfId="0" applyFont="1" applyFill="1" applyBorder="1" applyAlignment="1">
      <alignment horizontal="center" vertical="center"/>
    </xf>
    <xf numFmtId="0" fontId="9" fillId="0" borderId="43" xfId="0" applyFont="1" applyFill="1" applyBorder="1" applyAlignment="1">
      <alignment horizontal="center" vertical="center"/>
    </xf>
    <xf numFmtId="0" fontId="9" fillId="0" borderId="47" xfId="0" applyFont="1" applyFill="1" applyBorder="1" applyAlignment="1">
      <alignment horizontal="center" vertical="center"/>
    </xf>
    <xf numFmtId="0" fontId="1" fillId="0" borderId="1" xfId="1" applyBorder="1" applyAlignment="1">
      <alignment horizontal="center"/>
    </xf>
    <xf numFmtId="0" fontId="1" fillId="0" borderId="0" xfId="1" applyBorder="1" applyAlignment="1">
      <alignment horizontal="center"/>
    </xf>
    <xf numFmtId="0" fontId="1" fillId="0" borderId="48" xfId="1" applyBorder="1" applyAlignment="1">
      <alignment horizontal="center"/>
    </xf>
    <xf numFmtId="0" fontId="1" fillId="0" borderId="32" xfId="1" applyBorder="1" applyAlignment="1">
      <alignment horizontal="center"/>
    </xf>
    <xf numFmtId="0" fontId="12" fillId="6" borderId="6" xfId="1" applyFont="1" applyFill="1" applyBorder="1" applyAlignment="1">
      <alignment horizontal="center" vertical="center" textRotation="255" wrapText="1"/>
    </xf>
    <xf numFmtId="0" fontId="12" fillId="6" borderId="43" xfId="1" applyFont="1" applyFill="1" applyBorder="1" applyAlignment="1">
      <alignment horizontal="center" vertical="center" textRotation="255" wrapText="1"/>
    </xf>
    <xf numFmtId="0" fontId="13" fillId="0" borderId="9" xfId="0" applyFont="1" applyBorder="1" applyAlignment="1">
      <alignment horizontal="left"/>
    </xf>
  </cellXfs>
  <cellStyles count="3">
    <cellStyle name="桁区切り 2" xfId="2"/>
    <cellStyle name="標準" xfId="0" builtinId="0"/>
    <cellStyle name="標準 2" xfId="1"/>
  </cellStyles>
  <dxfs count="0"/>
  <tableStyles count="0" defaultTableStyle="TableStyleMedium9" defaultPivotStyle="PivotStyleLight16"/>
  <colors>
    <mruColors>
      <color rgb="FFC0C0C0"/>
      <color rgb="FFCDCDCD"/>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1"/>
  <sheetViews>
    <sheetView workbookViewId="0">
      <selection activeCell="C4" sqref="C4"/>
    </sheetView>
  </sheetViews>
  <sheetFormatPr defaultRowHeight="13.5" x14ac:dyDescent="0.15"/>
  <cols>
    <col min="1" max="1" width="5" customWidth="1"/>
    <col min="2" max="2" width="11.25" customWidth="1"/>
    <col min="3" max="4" width="10.75" customWidth="1"/>
    <col min="5" max="5" width="12.25" customWidth="1"/>
    <col min="6" max="6" width="11.5" customWidth="1"/>
    <col min="7" max="7" width="10.75" customWidth="1"/>
    <col min="8" max="8" width="12.25" customWidth="1"/>
    <col min="9" max="9" width="12.5" customWidth="1"/>
    <col min="10" max="10" width="16" customWidth="1"/>
    <col min="11" max="11" width="14.25" customWidth="1"/>
    <col min="12" max="12" width="13.125" customWidth="1"/>
    <col min="13" max="13" width="16.75" customWidth="1"/>
  </cols>
  <sheetData>
    <row r="1" spans="1:13" x14ac:dyDescent="0.15">
      <c r="A1" s="1"/>
      <c r="B1" s="1" t="s">
        <v>0</v>
      </c>
      <c r="C1" s="1" t="s">
        <v>1</v>
      </c>
      <c r="D1" s="1" t="s">
        <v>2</v>
      </c>
    </row>
    <row r="2" spans="1:13" x14ac:dyDescent="0.15">
      <c r="A2" s="1" t="s">
        <v>3</v>
      </c>
      <c r="B2" s="1">
        <v>97</v>
      </c>
      <c r="C2" s="1">
        <v>114</v>
      </c>
      <c r="D2" s="1"/>
      <c r="F2" s="134" t="s">
        <v>7</v>
      </c>
      <c r="G2" s="135"/>
      <c r="H2" s="136"/>
      <c r="J2" t="s">
        <v>16</v>
      </c>
    </row>
    <row r="3" spans="1:13" x14ac:dyDescent="0.15">
      <c r="A3" s="1" t="s">
        <v>3</v>
      </c>
      <c r="B3" s="1">
        <v>95.7</v>
      </c>
      <c r="C3" s="1">
        <v>1.3</v>
      </c>
      <c r="D3" s="1">
        <v>17</v>
      </c>
      <c r="F3" s="11" t="s">
        <v>8</v>
      </c>
      <c r="G3" s="11" t="s">
        <v>9</v>
      </c>
      <c r="H3" s="3" t="s">
        <v>0</v>
      </c>
      <c r="J3" t="s">
        <v>17</v>
      </c>
    </row>
    <row r="4" spans="1:13" x14ac:dyDescent="0.15">
      <c r="A4" s="8" t="s">
        <v>45</v>
      </c>
      <c r="B4" s="8">
        <v>55.7</v>
      </c>
      <c r="F4" s="1">
        <v>1</v>
      </c>
      <c r="G4" s="1"/>
      <c r="H4" s="4">
        <v>985</v>
      </c>
    </row>
    <row r="5" spans="1:13" x14ac:dyDescent="0.15">
      <c r="A5" s="7" t="s">
        <v>44</v>
      </c>
      <c r="B5" s="7">
        <v>40</v>
      </c>
      <c r="F5" s="1"/>
      <c r="G5" s="1"/>
      <c r="H5" s="4"/>
    </row>
    <row r="6" spans="1:13" x14ac:dyDescent="0.15">
      <c r="A6" s="6"/>
      <c r="B6" s="134" t="s">
        <v>13</v>
      </c>
      <c r="C6" s="136"/>
      <c r="F6" s="1">
        <v>9</v>
      </c>
      <c r="G6" s="1"/>
      <c r="H6" s="4">
        <v>1610</v>
      </c>
    </row>
    <row r="7" spans="1:13" x14ac:dyDescent="0.15">
      <c r="A7" s="1"/>
      <c r="B7" s="1" t="s">
        <v>14</v>
      </c>
      <c r="C7" s="1" t="s">
        <v>15</v>
      </c>
      <c r="F7" s="1">
        <v>17</v>
      </c>
      <c r="G7" s="1"/>
      <c r="H7" s="4">
        <v>2826</v>
      </c>
    </row>
    <row r="8" spans="1:13" x14ac:dyDescent="0.15">
      <c r="A8" s="1" t="s">
        <v>4</v>
      </c>
      <c r="B8" s="1">
        <v>50</v>
      </c>
      <c r="C8" s="1">
        <v>50</v>
      </c>
      <c r="F8" s="1">
        <v>25</v>
      </c>
      <c r="G8" s="1"/>
      <c r="H8" s="4">
        <v>4649</v>
      </c>
    </row>
    <row r="9" spans="1:13" x14ac:dyDescent="0.15">
      <c r="F9" s="1">
        <v>33</v>
      </c>
      <c r="G9" s="1"/>
      <c r="H9" s="4">
        <v>6984</v>
      </c>
    </row>
    <row r="10" spans="1:13" x14ac:dyDescent="0.15">
      <c r="F10" s="1"/>
      <c r="G10" s="1"/>
      <c r="H10" s="4"/>
    </row>
    <row r="11" spans="1:13" x14ac:dyDescent="0.15">
      <c r="A11" s="2"/>
      <c r="B11" s="2"/>
      <c r="C11" s="2"/>
      <c r="D11" s="2"/>
      <c r="E11" s="2"/>
      <c r="F11" s="1"/>
      <c r="G11" s="1"/>
      <c r="H11" s="4"/>
      <c r="I11" s="2"/>
      <c r="J11" s="2"/>
      <c r="K11" s="2"/>
      <c r="L11" s="2"/>
      <c r="M11" s="2"/>
    </row>
    <row r="12" spans="1:13" x14ac:dyDescent="0.15">
      <c r="A12" s="2"/>
      <c r="B12" s="10"/>
      <c r="C12" s="2"/>
      <c r="D12" s="2"/>
      <c r="E12" s="2"/>
      <c r="F12" s="1"/>
      <c r="G12" s="1"/>
      <c r="H12" s="4"/>
      <c r="I12" s="2"/>
      <c r="J12" s="2"/>
      <c r="K12" s="2"/>
      <c r="L12" s="2"/>
      <c r="M12" s="2"/>
    </row>
    <row r="13" spans="1:13" x14ac:dyDescent="0.15">
      <c r="A13" s="2"/>
      <c r="B13" s="10"/>
      <c r="F13" s="1"/>
      <c r="G13" s="1"/>
      <c r="H13" s="4"/>
    </row>
    <row r="14" spans="1:13" x14ac:dyDescent="0.15">
      <c r="A14" s="2"/>
      <c r="B14" s="10"/>
      <c r="F14" s="1"/>
      <c r="G14" s="1"/>
      <c r="H14" s="4"/>
    </row>
    <row r="15" spans="1:13" x14ac:dyDescent="0.15">
      <c r="A15" s="2"/>
      <c r="B15" s="10"/>
      <c r="D15" s="5"/>
      <c r="F15" s="1"/>
      <c r="G15" s="1"/>
      <c r="H15" s="4"/>
    </row>
    <row r="16" spans="1:13" x14ac:dyDescent="0.15">
      <c r="A16" s="2"/>
      <c r="B16" s="10"/>
      <c r="F16" s="1"/>
      <c r="G16" s="1"/>
      <c r="H16" s="4"/>
    </row>
    <row r="17" spans="1:13" x14ac:dyDescent="0.15">
      <c r="A17" s="2"/>
      <c r="B17" s="10"/>
      <c r="F17" s="1"/>
      <c r="G17" s="1"/>
      <c r="H17" s="4"/>
    </row>
    <row r="18" spans="1:13" x14ac:dyDescent="0.15">
      <c r="A18" s="2"/>
      <c r="B18" s="10"/>
      <c r="F18" s="1"/>
      <c r="G18" s="1"/>
      <c r="H18" s="4"/>
    </row>
    <row r="19" spans="1:13" x14ac:dyDescent="0.15">
      <c r="A19" s="2"/>
      <c r="B19" s="10"/>
      <c r="F19" s="1"/>
      <c r="G19" s="1"/>
      <c r="H19" s="4"/>
    </row>
    <row r="20" spans="1:13" x14ac:dyDescent="0.15">
      <c r="A20" s="2"/>
      <c r="B20" s="10"/>
    </row>
    <row r="21" spans="1:13" x14ac:dyDescent="0.15">
      <c r="A21" s="2"/>
      <c r="B21" s="10"/>
    </row>
    <row r="22" spans="1:13" x14ac:dyDescent="0.15">
      <c r="A22" s="2"/>
      <c r="B22" s="10"/>
    </row>
    <row r="23" spans="1:13" x14ac:dyDescent="0.15">
      <c r="A23" s="2"/>
      <c r="B23" s="10"/>
    </row>
    <row r="25" spans="1:13" x14ac:dyDescent="0.15">
      <c r="B25" s="137" t="s">
        <v>47</v>
      </c>
      <c r="C25" s="137"/>
      <c r="D25" s="137"/>
      <c r="E25" s="137"/>
      <c r="F25" s="137"/>
      <c r="G25" s="137"/>
      <c r="H25" s="137"/>
      <c r="I25" s="137"/>
      <c r="J25" s="137"/>
      <c r="K25" s="137"/>
      <c r="L25" s="137"/>
      <c r="M25" s="137"/>
    </row>
    <row r="26" spans="1:13" x14ac:dyDescent="0.15">
      <c r="B26" s="11" t="s">
        <v>48</v>
      </c>
      <c r="C26" s="11" t="s">
        <v>49</v>
      </c>
      <c r="D26" s="11" t="s">
        <v>50</v>
      </c>
      <c r="E26" s="11" t="s">
        <v>51</v>
      </c>
      <c r="F26" s="11" t="s">
        <v>52</v>
      </c>
      <c r="G26" s="11" t="s">
        <v>53</v>
      </c>
      <c r="H26" s="11" t="s">
        <v>54</v>
      </c>
      <c r="I26" s="11" t="s">
        <v>55</v>
      </c>
      <c r="J26" s="11" t="s">
        <v>56</v>
      </c>
      <c r="K26" s="11" t="s">
        <v>57</v>
      </c>
      <c r="L26" s="11" t="s">
        <v>58</v>
      </c>
      <c r="M26" s="11" t="s">
        <v>59</v>
      </c>
    </row>
    <row r="27" spans="1:13" x14ac:dyDescent="0.15">
      <c r="B27" s="9">
        <v>0.99673694000000002</v>
      </c>
      <c r="C27" s="9">
        <v>1.99022148</v>
      </c>
      <c r="D27" s="9">
        <v>2.9804642100000001</v>
      </c>
      <c r="E27" s="9">
        <v>3.9674757299999999</v>
      </c>
      <c r="F27" s="9">
        <v>4.9512665699999996</v>
      </c>
      <c r="G27" s="9">
        <v>5.9318472499999997</v>
      </c>
      <c r="H27" s="9">
        <v>6.9092282300000001</v>
      </c>
      <c r="I27" s="9">
        <v>7.8834199600000003</v>
      </c>
      <c r="J27" s="9">
        <v>8.8544328599999993</v>
      </c>
      <c r="K27" s="9">
        <v>9.8222772799999998</v>
      </c>
      <c r="L27" s="9">
        <v>10.78696356</v>
      </c>
      <c r="M27" s="9">
        <v>11.748502029999999</v>
      </c>
    </row>
    <row r="33" spans="1:6" x14ac:dyDescent="0.15">
      <c r="A33" t="s">
        <v>11</v>
      </c>
      <c r="B33">
        <f>$B$8</f>
        <v>50</v>
      </c>
      <c r="C33" s="5" t="s">
        <v>12</v>
      </c>
      <c r="D33">
        <f>$B$8/100</f>
        <v>0.5</v>
      </c>
      <c r="E33" t="s">
        <v>6</v>
      </c>
      <c r="F33" t="str">
        <f t="shared" ref="F33:F38" si="0">A33&amp;B33&amp;C33&amp;D33&amp;E33</f>
        <v xml:space="preserve"> （50/100=0.5)</v>
      </c>
    </row>
    <row r="34" spans="1:6" x14ac:dyDescent="0.15">
      <c r="A34" t="s">
        <v>11</v>
      </c>
      <c r="B34">
        <f>100-$B$8</f>
        <v>50</v>
      </c>
      <c r="C34" s="5" t="s">
        <v>12</v>
      </c>
      <c r="D34">
        <f>(100-$B$8)/100</f>
        <v>0.5</v>
      </c>
      <c r="E34" t="s">
        <v>6</v>
      </c>
      <c r="F34" t="str">
        <f t="shared" si="0"/>
        <v xml:space="preserve"> （50/100=0.5)</v>
      </c>
    </row>
    <row r="35" spans="1:6" x14ac:dyDescent="0.15">
      <c r="A35" t="s">
        <v>11</v>
      </c>
      <c r="B35">
        <f>$C$8</f>
        <v>50</v>
      </c>
      <c r="C35" s="5" t="s">
        <v>12</v>
      </c>
      <c r="D35">
        <f>$C$8/100</f>
        <v>0.5</v>
      </c>
      <c r="E35" t="s">
        <v>6</v>
      </c>
      <c r="F35" t="str">
        <f t="shared" si="0"/>
        <v xml:space="preserve"> （50/100=0.5)</v>
      </c>
    </row>
    <row r="36" spans="1:6" x14ac:dyDescent="0.15">
      <c r="A36" t="s">
        <v>11</v>
      </c>
      <c r="B36">
        <f>100-$C$8</f>
        <v>50</v>
      </c>
      <c r="C36" s="5" t="s">
        <v>12</v>
      </c>
      <c r="D36">
        <f>(100-$C$8)/100</f>
        <v>0.5</v>
      </c>
      <c r="E36" t="s">
        <v>6</v>
      </c>
      <c r="F36" t="str">
        <f t="shared" si="0"/>
        <v xml:space="preserve"> （50/100=0.5)</v>
      </c>
    </row>
    <row r="37" spans="1:6" x14ac:dyDescent="0.15">
      <c r="A37" t="s">
        <v>11</v>
      </c>
      <c r="B37">
        <f>$B$8</f>
        <v>50</v>
      </c>
      <c r="C37" s="5" t="s">
        <v>12</v>
      </c>
      <c r="D37">
        <f>$B$8/100</f>
        <v>0.5</v>
      </c>
      <c r="E37" t="s">
        <v>6</v>
      </c>
      <c r="F37" t="str">
        <f t="shared" si="0"/>
        <v xml:space="preserve"> （50/100=0.5)</v>
      </c>
    </row>
    <row r="38" spans="1:6" x14ac:dyDescent="0.15">
      <c r="A38" t="s">
        <v>11</v>
      </c>
      <c r="B38">
        <f>100-$B$8</f>
        <v>50</v>
      </c>
      <c r="C38" s="5" t="s">
        <v>12</v>
      </c>
      <c r="D38">
        <f>(100-$B$8)/100</f>
        <v>0.5</v>
      </c>
      <c r="E38" t="s">
        <v>6</v>
      </c>
      <c r="F38" t="str">
        <f t="shared" si="0"/>
        <v xml:space="preserve"> （50/100=0.5)</v>
      </c>
    </row>
    <row r="39" spans="1:6" x14ac:dyDescent="0.15">
      <c r="A39" t="s">
        <v>11</v>
      </c>
      <c r="B39">
        <f>$B$3</f>
        <v>95.7</v>
      </c>
      <c r="C39" s="5" t="s">
        <v>10</v>
      </c>
      <c r="D39" t="str">
        <f>IF($D$3="","     定  額",A39&amp;B39&amp;C39)</f>
        <v xml:space="preserve"> （95.7/1000)</v>
      </c>
    </row>
    <row r="40" spans="1:6" x14ac:dyDescent="0.15">
      <c r="A40" t="s">
        <v>11</v>
      </c>
      <c r="B40">
        <f>$C$3</f>
        <v>1.3</v>
      </c>
      <c r="C40" s="5" t="s">
        <v>10</v>
      </c>
      <c r="D40" t="str">
        <f>IF($D$3="","     定  額",A40&amp;B40&amp;C40)</f>
        <v xml:space="preserve"> （1.3/1000)</v>
      </c>
    </row>
    <row r="41" spans="1:6" x14ac:dyDescent="0.15">
      <c r="A41" t="s">
        <v>11</v>
      </c>
      <c r="B41">
        <f>$D$3</f>
        <v>17</v>
      </c>
      <c r="C41" s="5" t="s">
        <v>10</v>
      </c>
      <c r="D41" t="str">
        <f>IF($D$3="","     定  額",A41&amp;B41&amp;C41)</f>
        <v xml:space="preserve"> （17/1000)</v>
      </c>
    </row>
  </sheetData>
  <mergeCells count="3">
    <mergeCell ref="F2:H2"/>
    <mergeCell ref="B6:C6"/>
    <mergeCell ref="B25:M25"/>
  </mergeCells>
  <phoneticPr fontId="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34"/>
  <sheetViews>
    <sheetView tabSelected="1" topLeftCell="A4" zoomScale="70" zoomScaleNormal="70" workbookViewId="0">
      <selection activeCell="G36" sqref="G36"/>
    </sheetView>
  </sheetViews>
  <sheetFormatPr defaultRowHeight="28.9" customHeight="1" x14ac:dyDescent="0.2"/>
  <cols>
    <col min="1" max="1" width="6.5" style="12" customWidth="1"/>
    <col min="2" max="2" width="13.75" style="64" customWidth="1"/>
    <col min="3" max="3" width="9.875" style="64" hidden="1" customWidth="1"/>
    <col min="4" max="4" width="36.625" style="64" customWidth="1"/>
    <col min="5" max="6" width="16" style="64" customWidth="1"/>
    <col min="7" max="8" width="16" style="65" customWidth="1"/>
    <col min="9" max="9" width="22.25" style="65" customWidth="1"/>
    <col min="10" max="10" width="16" style="65" customWidth="1"/>
    <col min="11" max="11" width="22.25" style="66" customWidth="1"/>
    <col min="12" max="13" width="9.375" customWidth="1"/>
    <col min="257" max="257" width="6.5" customWidth="1"/>
    <col min="258" max="258" width="12.5" customWidth="1"/>
    <col min="259" max="259" width="9.875" customWidth="1"/>
    <col min="260" max="260" width="29.875" customWidth="1"/>
    <col min="261" max="264" width="14.75" customWidth="1"/>
    <col min="265" max="265" width="20.875" customWidth="1"/>
    <col min="266" max="266" width="14.75" customWidth="1"/>
    <col min="267" max="267" width="20.875" customWidth="1"/>
    <col min="268" max="269" width="9.375" customWidth="1"/>
    <col min="513" max="513" width="6.5" customWidth="1"/>
    <col min="514" max="514" width="12.5" customWidth="1"/>
    <col min="515" max="515" width="9.875" customWidth="1"/>
    <col min="516" max="516" width="29.875" customWidth="1"/>
    <col min="517" max="520" width="14.75" customWidth="1"/>
    <col min="521" max="521" width="20.875" customWidth="1"/>
    <col min="522" max="522" width="14.75" customWidth="1"/>
    <col min="523" max="523" width="20.875" customWidth="1"/>
    <col min="524" max="525" width="9.375" customWidth="1"/>
    <col min="769" max="769" width="6.5" customWidth="1"/>
    <col min="770" max="770" width="12.5" customWidth="1"/>
    <col min="771" max="771" width="9.875" customWidth="1"/>
    <col min="772" max="772" width="29.875" customWidth="1"/>
    <col min="773" max="776" width="14.75" customWidth="1"/>
    <col min="777" max="777" width="20.875" customWidth="1"/>
    <col min="778" max="778" width="14.75" customWidth="1"/>
    <col min="779" max="779" width="20.875" customWidth="1"/>
    <col min="780" max="781" width="9.375" customWidth="1"/>
    <col min="1025" max="1025" width="6.5" customWidth="1"/>
    <col min="1026" max="1026" width="12.5" customWidth="1"/>
    <col min="1027" max="1027" width="9.875" customWidth="1"/>
    <col min="1028" max="1028" width="29.875" customWidth="1"/>
    <col min="1029" max="1032" width="14.75" customWidth="1"/>
    <col min="1033" max="1033" width="20.875" customWidth="1"/>
    <col min="1034" max="1034" width="14.75" customWidth="1"/>
    <col min="1035" max="1035" width="20.875" customWidth="1"/>
    <col min="1036" max="1037" width="9.375" customWidth="1"/>
    <col min="1281" max="1281" width="6.5" customWidth="1"/>
    <col min="1282" max="1282" width="12.5" customWidth="1"/>
    <col min="1283" max="1283" width="9.875" customWidth="1"/>
    <col min="1284" max="1284" width="29.875" customWidth="1"/>
    <col min="1285" max="1288" width="14.75" customWidth="1"/>
    <col min="1289" max="1289" width="20.875" customWidth="1"/>
    <col min="1290" max="1290" width="14.75" customWidth="1"/>
    <col min="1291" max="1291" width="20.875" customWidth="1"/>
    <col min="1292" max="1293" width="9.375" customWidth="1"/>
    <col min="1537" max="1537" width="6.5" customWidth="1"/>
    <col min="1538" max="1538" width="12.5" customWidth="1"/>
    <col min="1539" max="1539" width="9.875" customWidth="1"/>
    <col min="1540" max="1540" width="29.875" customWidth="1"/>
    <col min="1541" max="1544" width="14.75" customWidth="1"/>
    <col min="1545" max="1545" width="20.875" customWidth="1"/>
    <col min="1546" max="1546" width="14.75" customWidth="1"/>
    <col min="1547" max="1547" width="20.875" customWidth="1"/>
    <col min="1548" max="1549" width="9.375" customWidth="1"/>
    <col min="1793" max="1793" width="6.5" customWidth="1"/>
    <col min="1794" max="1794" width="12.5" customWidth="1"/>
    <col min="1795" max="1795" width="9.875" customWidth="1"/>
    <col min="1796" max="1796" width="29.875" customWidth="1"/>
    <col min="1797" max="1800" width="14.75" customWidth="1"/>
    <col min="1801" max="1801" width="20.875" customWidth="1"/>
    <col min="1802" max="1802" width="14.75" customWidth="1"/>
    <col min="1803" max="1803" width="20.875" customWidth="1"/>
    <col min="1804" max="1805" width="9.375" customWidth="1"/>
    <col min="2049" max="2049" width="6.5" customWidth="1"/>
    <col min="2050" max="2050" width="12.5" customWidth="1"/>
    <col min="2051" max="2051" width="9.875" customWidth="1"/>
    <col min="2052" max="2052" width="29.875" customWidth="1"/>
    <col min="2053" max="2056" width="14.75" customWidth="1"/>
    <col min="2057" max="2057" width="20.875" customWidth="1"/>
    <col min="2058" max="2058" width="14.75" customWidth="1"/>
    <col min="2059" max="2059" width="20.875" customWidth="1"/>
    <col min="2060" max="2061" width="9.375" customWidth="1"/>
    <col min="2305" max="2305" width="6.5" customWidth="1"/>
    <col min="2306" max="2306" width="12.5" customWidth="1"/>
    <col min="2307" max="2307" width="9.875" customWidth="1"/>
    <col min="2308" max="2308" width="29.875" customWidth="1"/>
    <col min="2309" max="2312" width="14.75" customWidth="1"/>
    <col min="2313" max="2313" width="20.875" customWidth="1"/>
    <col min="2314" max="2314" width="14.75" customWidth="1"/>
    <col min="2315" max="2315" width="20.875" customWidth="1"/>
    <col min="2316" max="2317" width="9.375" customWidth="1"/>
    <col min="2561" max="2561" width="6.5" customWidth="1"/>
    <col min="2562" max="2562" width="12.5" customWidth="1"/>
    <col min="2563" max="2563" width="9.875" customWidth="1"/>
    <col min="2564" max="2564" width="29.875" customWidth="1"/>
    <col min="2565" max="2568" width="14.75" customWidth="1"/>
    <col min="2569" max="2569" width="20.875" customWidth="1"/>
    <col min="2570" max="2570" width="14.75" customWidth="1"/>
    <col min="2571" max="2571" width="20.875" customWidth="1"/>
    <col min="2572" max="2573" width="9.375" customWidth="1"/>
    <col min="2817" max="2817" width="6.5" customWidth="1"/>
    <col min="2818" max="2818" width="12.5" customWidth="1"/>
    <col min="2819" max="2819" width="9.875" customWidth="1"/>
    <col min="2820" max="2820" width="29.875" customWidth="1"/>
    <col min="2821" max="2824" width="14.75" customWidth="1"/>
    <col min="2825" max="2825" width="20.875" customWidth="1"/>
    <col min="2826" max="2826" width="14.75" customWidth="1"/>
    <col min="2827" max="2827" width="20.875" customWidth="1"/>
    <col min="2828" max="2829" width="9.375" customWidth="1"/>
    <col min="3073" max="3073" width="6.5" customWidth="1"/>
    <col min="3074" max="3074" width="12.5" customWidth="1"/>
    <col min="3075" max="3075" width="9.875" customWidth="1"/>
    <col min="3076" max="3076" width="29.875" customWidth="1"/>
    <col min="3077" max="3080" width="14.75" customWidth="1"/>
    <col min="3081" max="3081" width="20.875" customWidth="1"/>
    <col min="3082" max="3082" width="14.75" customWidth="1"/>
    <col min="3083" max="3083" width="20.875" customWidth="1"/>
    <col min="3084" max="3085" width="9.375" customWidth="1"/>
    <col min="3329" max="3329" width="6.5" customWidth="1"/>
    <col min="3330" max="3330" width="12.5" customWidth="1"/>
    <col min="3331" max="3331" width="9.875" customWidth="1"/>
    <col min="3332" max="3332" width="29.875" customWidth="1"/>
    <col min="3333" max="3336" width="14.75" customWidth="1"/>
    <col min="3337" max="3337" width="20.875" customWidth="1"/>
    <col min="3338" max="3338" width="14.75" customWidth="1"/>
    <col min="3339" max="3339" width="20.875" customWidth="1"/>
    <col min="3340" max="3341" width="9.375" customWidth="1"/>
    <col min="3585" max="3585" width="6.5" customWidth="1"/>
    <col min="3586" max="3586" width="12.5" customWidth="1"/>
    <col min="3587" max="3587" width="9.875" customWidth="1"/>
    <col min="3588" max="3588" width="29.875" customWidth="1"/>
    <col min="3589" max="3592" width="14.75" customWidth="1"/>
    <col min="3593" max="3593" width="20.875" customWidth="1"/>
    <col min="3594" max="3594" width="14.75" customWidth="1"/>
    <col min="3595" max="3595" width="20.875" customWidth="1"/>
    <col min="3596" max="3597" width="9.375" customWidth="1"/>
    <col min="3841" max="3841" width="6.5" customWidth="1"/>
    <col min="3842" max="3842" width="12.5" customWidth="1"/>
    <col min="3843" max="3843" width="9.875" customWidth="1"/>
    <col min="3844" max="3844" width="29.875" customWidth="1"/>
    <col min="3845" max="3848" width="14.75" customWidth="1"/>
    <col min="3849" max="3849" width="20.875" customWidth="1"/>
    <col min="3850" max="3850" width="14.75" customWidth="1"/>
    <col min="3851" max="3851" width="20.875" customWidth="1"/>
    <col min="3852" max="3853" width="9.375" customWidth="1"/>
    <col min="4097" max="4097" width="6.5" customWidth="1"/>
    <col min="4098" max="4098" width="12.5" customWidth="1"/>
    <col min="4099" max="4099" width="9.875" customWidth="1"/>
    <col min="4100" max="4100" width="29.875" customWidth="1"/>
    <col min="4101" max="4104" width="14.75" customWidth="1"/>
    <col min="4105" max="4105" width="20.875" customWidth="1"/>
    <col min="4106" max="4106" width="14.75" customWidth="1"/>
    <col min="4107" max="4107" width="20.875" customWidth="1"/>
    <col min="4108" max="4109" width="9.375" customWidth="1"/>
    <col min="4353" max="4353" width="6.5" customWidth="1"/>
    <col min="4354" max="4354" width="12.5" customWidth="1"/>
    <col min="4355" max="4355" width="9.875" customWidth="1"/>
    <col min="4356" max="4356" width="29.875" customWidth="1"/>
    <col min="4357" max="4360" width="14.75" customWidth="1"/>
    <col min="4361" max="4361" width="20.875" customWidth="1"/>
    <col min="4362" max="4362" width="14.75" customWidth="1"/>
    <col min="4363" max="4363" width="20.875" customWidth="1"/>
    <col min="4364" max="4365" width="9.375" customWidth="1"/>
    <col min="4609" max="4609" width="6.5" customWidth="1"/>
    <col min="4610" max="4610" width="12.5" customWidth="1"/>
    <col min="4611" max="4611" width="9.875" customWidth="1"/>
    <col min="4612" max="4612" width="29.875" customWidth="1"/>
    <col min="4613" max="4616" width="14.75" customWidth="1"/>
    <col min="4617" max="4617" width="20.875" customWidth="1"/>
    <col min="4618" max="4618" width="14.75" customWidth="1"/>
    <col min="4619" max="4619" width="20.875" customWidth="1"/>
    <col min="4620" max="4621" width="9.375" customWidth="1"/>
    <col min="4865" max="4865" width="6.5" customWidth="1"/>
    <col min="4866" max="4866" width="12.5" customWidth="1"/>
    <col min="4867" max="4867" width="9.875" customWidth="1"/>
    <col min="4868" max="4868" width="29.875" customWidth="1"/>
    <col min="4869" max="4872" width="14.75" customWidth="1"/>
    <col min="4873" max="4873" width="20.875" customWidth="1"/>
    <col min="4874" max="4874" width="14.75" customWidth="1"/>
    <col min="4875" max="4875" width="20.875" customWidth="1"/>
    <col min="4876" max="4877" width="9.375" customWidth="1"/>
    <col min="5121" max="5121" width="6.5" customWidth="1"/>
    <col min="5122" max="5122" width="12.5" customWidth="1"/>
    <col min="5123" max="5123" width="9.875" customWidth="1"/>
    <col min="5124" max="5124" width="29.875" customWidth="1"/>
    <col min="5125" max="5128" width="14.75" customWidth="1"/>
    <col min="5129" max="5129" width="20.875" customWidth="1"/>
    <col min="5130" max="5130" width="14.75" customWidth="1"/>
    <col min="5131" max="5131" width="20.875" customWidth="1"/>
    <col min="5132" max="5133" width="9.375" customWidth="1"/>
    <col min="5377" max="5377" width="6.5" customWidth="1"/>
    <col min="5378" max="5378" width="12.5" customWidth="1"/>
    <col min="5379" max="5379" width="9.875" customWidth="1"/>
    <col min="5380" max="5380" width="29.875" customWidth="1"/>
    <col min="5381" max="5384" width="14.75" customWidth="1"/>
    <col min="5385" max="5385" width="20.875" customWidth="1"/>
    <col min="5386" max="5386" width="14.75" customWidth="1"/>
    <col min="5387" max="5387" width="20.875" customWidth="1"/>
    <col min="5388" max="5389" width="9.375" customWidth="1"/>
    <col min="5633" max="5633" width="6.5" customWidth="1"/>
    <col min="5634" max="5634" width="12.5" customWidth="1"/>
    <col min="5635" max="5635" width="9.875" customWidth="1"/>
    <col min="5636" max="5636" width="29.875" customWidth="1"/>
    <col min="5637" max="5640" width="14.75" customWidth="1"/>
    <col min="5641" max="5641" width="20.875" customWidth="1"/>
    <col min="5642" max="5642" width="14.75" customWidth="1"/>
    <col min="5643" max="5643" width="20.875" customWidth="1"/>
    <col min="5644" max="5645" width="9.375" customWidth="1"/>
    <col min="5889" max="5889" width="6.5" customWidth="1"/>
    <col min="5890" max="5890" width="12.5" customWidth="1"/>
    <col min="5891" max="5891" width="9.875" customWidth="1"/>
    <col min="5892" max="5892" width="29.875" customWidth="1"/>
    <col min="5893" max="5896" width="14.75" customWidth="1"/>
    <col min="5897" max="5897" width="20.875" customWidth="1"/>
    <col min="5898" max="5898" width="14.75" customWidth="1"/>
    <col min="5899" max="5899" width="20.875" customWidth="1"/>
    <col min="5900" max="5901" width="9.375" customWidth="1"/>
    <col min="6145" max="6145" width="6.5" customWidth="1"/>
    <col min="6146" max="6146" width="12.5" customWidth="1"/>
    <col min="6147" max="6147" width="9.875" customWidth="1"/>
    <col min="6148" max="6148" width="29.875" customWidth="1"/>
    <col min="6149" max="6152" width="14.75" customWidth="1"/>
    <col min="6153" max="6153" width="20.875" customWidth="1"/>
    <col min="6154" max="6154" width="14.75" customWidth="1"/>
    <col min="6155" max="6155" width="20.875" customWidth="1"/>
    <col min="6156" max="6157" width="9.375" customWidth="1"/>
    <col min="6401" max="6401" width="6.5" customWidth="1"/>
    <col min="6402" max="6402" width="12.5" customWidth="1"/>
    <col min="6403" max="6403" width="9.875" customWidth="1"/>
    <col min="6404" max="6404" width="29.875" customWidth="1"/>
    <col min="6405" max="6408" width="14.75" customWidth="1"/>
    <col min="6409" max="6409" width="20.875" customWidth="1"/>
    <col min="6410" max="6410" width="14.75" customWidth="1"/>
    <col min="6411" max="6411" width="20.875" customWidth="1"/>
    <col min="6412" max="6413" width="9.375" customWidth="1"/>
    <col min="6657" max="6657" width="6.5" customWidth="1"/>
    <col min="6658" max="6658" width="12.5" customWidth="1"/>
    <col min="6659" max="6659" width="9.875" customWidth="1"/>
    <col min="6660" max="6660" width="29.875" customWidth="1"/>
    <col min="6661" max="6664" width="14.75" customWidth="1"/>
    <col min="6665" max="6665" width="20.875" customWidth="1"/>
    <col min="6666" max="6666" width="14.75" customWidth="1"/>
    <col min="6667" max="6667" width="20.875" customWidth="1"/>
    <col min="6668" max="6669" width="9.375" customWidth="1"/>
    <col min="6913" max="6913" width="6.5" customWidth="1"/>
    <col min="6914" max="6914" width="12.5" customWidth="1"/>
    <col min="6915" max="6915" width="9.875" customWidth="1"/>
    <col min="6916" max="6916" width="29.875" customWidth="1"/>
    <col min="6917" max="6920" width="14.75" customWidth="1"/>
    <col min="6921" max="6921" width="20.875" customWidth="1"/>
    <col min="6922" max="6922" width="14.75" customWidth="1"/>
    <col min="6923" max="6923" width="20.875" customWidth="1"/>
    <col min="6924" max="6925" width="9.375" customWidth="1"/>
    <col min="7169" max="7169" width="6.5" customWidth="1"/>
    <col min="7170" max="7170" width="12.5" customWidth="1"/>
    <col min="7171" max="7171" width="9.875" customWidth="1"/>
    <col min="7172" max="7172" width="29.875" customWidth="1"/>
    <col min="7173" max="7176" width="14.75" customWidth="1"/>
    <col min="7177" max="7177" width="20.875" customWidth="1"/>
    <col min="7178" max="7178" width="14.75" customWidth="1"/>
    <col min="7179" max="7179" width="20.875" customWidth="1"/>
    <col min="7180" max="7181" width="9.375" customWidth="1"/>
    <col min="7425" max="7425" width="6.5" customWidth="1"/>
    <col min="7426" max="7426" width="12.5" customWidth="1"/>
    <col min="7427" max="7427" width="9.875" customWidth="1"/>
    <col min="7428" max="7428" width="29.875" customWidth="1"/>
    <col min="7429" max="7432" width="14.75" customWidth="1"/>
    <col min="7433" max="7433" width="20.875" customWidth="1"/>
    <col min="7434" max="7434" width="14.75" customWidth="1"/>
    <col min="7435" max="7435" width="20.875" customWidth="1"/>
    <col min="7436" max="7437" width="9.375" customWidth="1"/>
    <col min="7681" max="7681" width="6.5" customWidth="1"/>
    <col min="7682" max="7682" width="12.5" customWidth="1"/>
    <col min="7683" max="7683" width="9.875" customWidth="1"/>
    <col min="7684" max="7684" width="29.875" customWidth="1"/>
    <col min="7685" max="7688" width="14.75" customWidth="1"/>
    <col min="7689" max="7689" width="20.875" customWidth="1"/>
    <col min="7690" max="7690" width="14.75" customWidth="1"/>
    <col min="7691" max="7691" width="20.875" customWidth="1"/>
    <col min="7692" max="7693" width="9.375" customWidth="1"/>
    <col min="7937" max="7937" width="6.5" customWidth="1"/>
    <col min="7938" max="7938" width="12.5" customWidth="1"/>
    <col min="7939" max="7939" width="9.875" customWidth="1"/>
    <col min="7940" max="7940" width="29.875" customWidth="1"/>
    <col min="7941" max="7944" width="14.75" customWidth="1"/>
    <col min="7945" max="7945" width="20.875" customWidth="1"/>
    <col min="7946" max="7946" width="14.75" customWidth="1"/>
    <col min="7947" max="7947" width="20.875" customWidth="1"/>
    <col min="7948" max="7949" width="9.375" customWidth="1"/>
    <col min="8193" max="8193" width="6.5" customWidth="1"/>
    <col min="8194" max="8194" width="12.5" customWidth="1"/>
    <col min="8195" max="8195" width="9.875" customWidth="1"/>
    <col min="8196" max="8196" width="29.875" customWidth="1"/>
    <col min="8197" max="8200" width="14.75" customWidth="1"/>
    <col min="8201" max="8201" width="20.875" customWidth="1"/>
    <col min="8202" max="8202" width="14.75" customWidth="1"/>
    <col min="8203" max="8203" width="20.875" customWidth="1"/>
    <col min="8204" max="8205" width="9.375" customWidth="1"/>
    <col min="8449" max="8449" width="6.5" customWidth="1"/>
    <col min="8450" max="8450" width="12.5" customWidth="1"/>
    <col min="8451" max="8451" width="9.875" customWidth="1"/>
    <col min="8452" max="8452" width="29.875" customWidth="1"/>
    <col min="8453" max="8456" width="14.75" customWidth="1"/>
    <col min="8457" max="8457" width="20.875" customWidth="1"/>
    <col min="8458" max="8458" width="14.75" customWidth="1"/>
    <col min="8459" max="8459" width="20.875" customWidth="1"/>
    <col min="8460" max="8461" width="9.375" customWidth="1"/>
    <col min="8705" max="8705" width="6.5" customWidth="1"/>
    <col min="8706" max="8706" width="12.5" customWidth="1"/>
    <col min="8707" max="8707" width="9.875" customWidth="1"/>
    <col min="8708" max="8708" width="29.875" customWidth="1"/>
    <col min="8709" max="8712" width="14.75" customWidth="1"/>
    <col min="8713" max="8713" width="20.875" customWidth="1"/>
    <col min="8714" max="8714" width="14.75" customWidth="1"/>
    <col min="8715" max="8715" width="20.875" customWidth="1"/>
    <col min="8716" max="8717" width="9.375" customWidth="1"/>
    <col min="8961" max="8961" width="6.5" customWidth="1"/>
    <col min="8962" max="8962" width="12.5" customWidth="1"/>
    <col min="8963" max="8963" width="9.875" customWidth="1"/>
    <col min="8964" max="8964" width="29.875" customWidth="1"/>
    <col min="8965" max="8968" width="14.75" customWidth="1"/>
    <col min="8969" max="8969" width="20.875" customWidth="1"/>
    <col min="8970" max="8970" width="14.75" customWidth="1"/>
    <col min="8971" max="8971" width="20.875" customWidth="1"/>
    <col min="8972" max="8973" width="9.375" customWidth="1"/>
    <col min="9217" max="9217" width="6.5" customWidth="1"/>
    <col min="9218" max="9218" width="12.5" customWidth="1"/>
    <col min="9219" max="9219" width="9.875" customWidth="1"/>
    <col min="9220" max="9220" width="29.875" customWidth="1"/>
    <col min="9221" max="9224" width="14.75" customWidth="1"/>
    <col min="9225" max="9225" width="20.875" customWidth="1"/>
    <col min="9226" max="9226" width="14.75" customWidth="1"/>
    <col min="9227" max="9227" width="20.875" customWidth="1"/>
    <col min="9228" max="9229" width="9.375" customWidth="1"/>
    <col min="9473" max="9473" width="6.5" customWidth="1"/>
    <col min="9474" max="9474" width="12.5" customWidth="1"/>
    <col min="9475" max="9475" width="9.875" customWidth="1"/>
    <col min="9476" max="9476" width="29.875" customWidth="1"/>
    <col min="9477" max="9480" width="14.75" customWidth="1"/>
    <col min="9481" max="9481" width="20.875" customWidth="1"/>
    <col min="9482" max="9482" width="14.75" customWidth="1"/>
    <col min="9483" max="9483" width="20.875" customWidth="1"/>
    <col min="9484" max="9485" width="9.375" customWidth="1"/>
    <col min="9729" max="9729" width="6.5" customWidth="1"/>
    <col min="9730" max="9730" width="12.5" customWidth="1"/>
    <col min="9731" max="9731" width="9.875" customWidth="1"/>
    <col min="9732" max="9732" width="29.875" customWidth="1"/>
    <col min="9733" max="9736" width="14.75" customWidth="1"/>
    <col min="9737" max="9737" width="20.875" customWidth="1"/>
    <col min="9738" max="9738" width="14.75" customWidth="1"/>
    <col min="9739" max="9739" width="20.875" customWidth="1"/>
    <col min="9740" max="9741" width="9.375" customWidth="1"/>
    <col min="9985" max="9985" width="6.5" customWidth="1"/>
    <col min="9986" max="9986" width="12.5" customWidth="1"/>
    <col min="9987" max="9987" width="9.875" customWidth="1"/>
    <col min="9988" max="9988" width="29.875" customWidth="1"/>
    <col min="9989" max="9992" width="14.75" customWidth="1"/>
    <col min="9993" max="9993" width="20.875" customWidth="1"/>
    <col min="9994" max="9994" width="14.75" customWidth="1"/>
    <col min="9995" max="9995" width="20.875" customWidth="1"/>
    <col min="9996" max="9997" width="9.375" customWidth="1"/>
    <col min="10241" max="10241" width="6.5" customWidth="1"/>
    <col min="10242" max="10242" width="12.5" customWidth="1"/>
    <col min="10243" max="10243" width="9.875" customWidth="1"/>
    <col min="10244" max="10244" width="29.875" customWidth="1"/>
    <col min="10245" max="10248" width="14.75" customWidth="1"/>
    <col min="10249" max="10249" width="20.875" customWidth="1"/>
    <col min="10250" max="10250" width="14.75" customWidth="1"/>
    <col min="10251" max="10251" width="20.875" customWidth="1"/>
    <col min="10252" max="10253" width="9.375" customWidth="1"/>
    <col min="10497" max="10497" width="6.5" customWidth="1"/>
    <col min="10498" max="10498" width="12.5" customWidth="1"/>
    <col min="10499" max="10499" width="9.875" customWidth="1"/>
    <col min="10500" max="10500" width="29.875" customWidth="1"/>
    <col min="10501" max="10504" width="14.75" customWidth="1"/>
    <col min="10505" max="10505" width="20.875" customWidth="1"/>
    <col min="10506" max="10506" width="14.75" customWidth="1"/>
    <col min="10507" max="10507" width="20.875" customWidth="1"/>
    <col min="10508" max="10509" width="9.375" customWidth="1"/>
    <col min="10753" max="10753" width="6.5" customWidth="1"/>
    <col min="10754" max="10754" width="12.5" customWidth="1"/>
    <col min="10755" max="10755" width="9.875" customWidth="1"/>
    <col min="10756" max="10756" width="29.875" customWidth="1"/>
    <col min="10757" max="10760" width="14.75" customWidth="1"/>
    <col min="10761" max="10761" width="20.875" customWidth="1"/>
    <col min="10762" max="10762" width="14.75" customWidth="1"/>
    <col min="10763" max="10763" width="20.875" customWidth="1"/>
    <col min="10764" max="10765" width="9.375" customWidth="1"/>
    <col min="11009" max="11009" width="6.5" customWidth="1"/>
    <col min="11010" max="11010" width="12.5" customWidth="1"/>
    <col min="11011" max="11011" width="9.875" customWidth="1"/>
    <col min="11012" max="11012" width="29.875" customWidth="1"/>
    <col min="11013" max="11016" width="14.75" customWidth="1"/>
    <col min="11017" max="11017" width="20.875" customWidth="1"/>
    <col min="11018" max="11018" width="14.75" customWidth="1"/>
    <col min="11019" max="11019" width="20.875" customWidth="1"/>
    <col min="11020" max="11021" width="9.375" customWidth="1"/>
    <col min="11265" max="11265" width="6.5" customWidth="1"/>
    <col min="11266" max="11266" width="12.5" customWidth="1"/>
    <col min="11267" max="11267" width="9.875" customWidth="1"/>
    <col min="11268" max="11268" width="29.875" customWidth="1"/>
    <col min="11269" max="11272" width="14.75" customWidth="1"/>
    <col min="11273" max="11273" width="20.875" customWidth="1"/>
    <col min="11274" max="11274" width="14.75" customWidth="1"/>
    <col min="11275" max="11275" width="20.875" customWidth="1"/>
    <col min="11276" max="11277" width="9.375" customWidth="1"/>
    <col min="11521" max="11521" width="6.5" customWidth="1"/>
    <col min="11522" max="11522" width="12.5" customWidth="1"/>
    <col min="11523" max="11523" width="9.875" customWidth="1"/>
    <col min="11524" max="11524" width="29.875" customWidth="1"/>
    <col min="11525" max="11528" width="14.75" customWidth="1"/>
    <col min="11529" max="11529" width="20.875" customWidth="1"/>
    <col min="11530" max="11530" width="14.75" customWidth="1"/>
    <col min="11531" max="11531" width="20.875" customWidth="1"/>
    <col min="11532" max="11533" width="9.375" customWidth="1"/>
    <col min="11777" max="11777" width="6.5" customWidth="1"/>
    <col min="11778" max="11778" width="12.5" customWidth="1"/>
    <col min="11779" max="11779" width="9.875" customWidth="1"/>
    <col min="11780" max="11780" width="29.875" customWidth="1"/>
    <col min="11781" max="11784" width="14.75" customWidth="1"/>
    <col min="11785" max="11785" width="20.875" customWidth="1"/>
    <col min="11786" max="11786" width="14.75" customWidth="1"/>
    <col min="11787" max="11787" width="20.875" customWidth="1"/>
    <col min="11788" max="11789" width="9.375" customWidth="1"/>
    <col min="12033" max="12033" width="6.5" customWidth="1"/>
    <col min="12034" max="12034" width="12.5" customWidth="1"/>
    <col min="12035" max="12035" width="9.875" customWidth="1"/>
    <col min="12036" max="12036" width="29.875" customWidth="1"/>
    <col min="12037" max="12040" width="14.75" customWidth="1"/>
    <col min="12041" max="12041" width="20.875" customWidth="1"/>
    <col min="12042" max="12042" width="14.75" customWidth="1"/>
    <col min="12043" max="12043" width="20.875" customWidth="1"/>
    <col min="12044" max="12045" width="9.375" customWidth="1"/>
    <col min="12289" max="12289" width="6.5" customWidth="1"/>
    <col min="12290" max="12290" width="12.5" customWidth="1"/>
    <col min="12291" max="12291" width="9.875" customWidth="1"/>
    <col min="12292" max="12292" width="29.875" customWidth="1"/>
    <col min="12293" max="12296" width="14.75" customWidth="1"/>
    <col min="12297" max="12297" width="20.875" customWidth="1"/>
    <col min="12298" max="12298" width="14.75" customWidth="1"/>
    <col min="12299" max="12299" width="20.875" customWidth="1"/>
    <col min="12300" max="12301" width="9.375" customWidth="1"/>
    <col min="12545" max="12545" width="6.5" customWidth="1"/>
    <col min="12546" max="12546" width="12.5" customWidth="1"/>
    <col min="12547" max="12547" width="9.875" customWidth="1"/>
    <col min="12548" max="12548" width="29.875" customWidth="1"/>
    <col min="12549" max="12552" width="14.75" customWidth="1"/>
    <col min="12553" max="12553" width="20.875" customWidth="1"/>
    <col min="12554" max="12554" width="14.75" customWidth="1"/>
    <col min="12555" max="12555" width="20.875" customWidth="1"/>
    <col min="12556" max="12557" width="9.375" customWidth="1"/>
    <col min="12801" max="12801" width="6.5" customWidth="1"/>
    <col min="12802" max="12802" width="12.5" customWidth="1"/>
    <col min="12803" max="12803" width="9.875" customWidth="1"/>
    <col min="12804" max="12804" width="29.875" customWidth="1"/>
    <col min="12805" max="12808" width="14.75" customWidth="1"/>
    <col min="12809" max="12809" width="20.875" customWidth="1"/>
    <col min="12810" max="12810" width="14.75" customWidth="1"/>
    <col min="12811" max="12811" width="20.875" customWidth="1"/>
    <col min="12812" max="12813" width="9.375" customWidth="1"/>
    <col min="13057" max="13057" width="6.5" customWidth="1"/>
    <col min="13058" max="13058" width="12.5" customWidth="1"/>
    <col min="13059" max="13059" width="9.875" customWidth="1"/>
    <col min="13060" max="13060" width="29.875" customWidth="1"/>
    <col min="13061" max="13064" width="14.75" customWidth="1"/>
    <col min="13065" max="13065" width="20.875" customWidth="1"/>
    <col min="13066" max="13066" width="14.75" customWidth="1"/>
    <col min="13067" max="13067" width="20.875" customWidth="1"/>
    <col min="13068" max="13069" width="9.375" customWidth="1"/>
    <col min="13313" max="13313" width="6.5" customWidth="1"/>
    <col min="13314" max="13314" width="12.5" customWidth="1"/>
    <col min="13315" max="13315" width="9.875" customWidth="1"/>
    <col min="13316" max="13316" width="29.875" customWidth="1"/>
    <col min="13317" max="13320" width="14.75" customWidth="1"/>
    <col min="13321" max="13321" width="20.875" customWidth="1"/>
    <col min="13322" max="13322" width="14.75" customWidth="1"/>
    <col min="13323" max="13323" width="20.875" customWidth="1"/>
    <col min="13324" max="13325" width="9.375" customWidth="1"/>
    <col min="13569" max="13569" width="6.5" customWidth="1"/>
    <col min="13570" max="13570" width="12.5" customWidth="1"/>
    <col min="13571" max="13571" width="9.875" customWidth="1"/>
    <col min="13572" max="13572" width="29.875" customWidth="1"/>
    <col min="13573" max="13576" width="14.75" customWidth="1"/>
    <col min="13577" max="13577" width="20.875" customWidth="1"/>
    <col min="13578" max="13578" width="14.75" customWidth="1"/>
    <col min="13579" max="13579" width="20.875" customWidth="1"/>
    <col min="13580" max="13581" width="9.375" customWidth="1"/>
    <col min="13825" max="13825" width="6.5" customWidth="1"/>
    <col min="13826" max="13826" width="12.5" customWidth="1"/>
    <col min="13827" max="13827" width="9.875" customWidth="1"/>
    <col min="13828" max="13828" width="29.875" customWidth="1"/>
    <col min="13829" max="13832" width="14.75" customWidth="1"/>
    <col min="13833" max="13833" width="20.875" customWidth="1"/>
    <col min="13834" max="13834" width="14.75" customWidth="1"/>
    <col min="13835" max="13835" width="20.875" customWidth="1"/>
    <col min="13836" max="13837" width="9.375" customWidth="1"/>
    <col min="14081" max="14081" width="6.5" customWidth="1"/>
    <col min="14082" max="14082" width="12.5" customWidth="1"/>
    <col min="14083" max="14083" width="9.875" customWidth="1"/>
    <col min="14084" max="14084" width="29.875" customWidth="1"/>
    <col min="14085" max="14088" width="14.75" customWidth="1"/>
    <col min="14089" max="14089" width="20.875" customWidth="1"/>
    <col min="14090" max="14090" width="14.75" customWidth="1"/>
    <col min="14091" max="14091" width="20.875" customWidth="1"/>
    <col min="14092" max="14093" width="9.375" customWidth="1"/>
    <col min="14337" max="14337" width="6.5" customWidth="1"/>
    <col min="14338" max="14338" width="12.5" customWidth="1"/>
    <col min="14339" max="14339" width="9.875" customWidth="1"/>
    <col min="14340" max="14340" width="29.875" customWidth="1"/>
    <col min="14341" max="14344" width="14.75" customWidth="1"/>
    <col min="14345" max="14345" width="20.875" customWidth="1"/>
    <col min="14346" max="14346" width="14.75" customWidth="1"/>
    <col min="14347" max="14347" width="20.875" customWidth="1"/>
    <col min="14348" max="14349" width="9.375" customWidth="1"/>
    <col min="14593" max="14593" width="6.5" customWidth="1"/>
    <col min="14594" max="14594" width="12.5" customWidth="1"/>
    <col min="14595" max="14595" width="9.875" customWidth="1"/>
    <col min="14596" max="14596" width="29.875" customWidth="1"/>
    <col min="14597" max="14600" width="14.75" customWidth="1"/>
    <col min="14601" max="14601" width="20.875" customWidth="1"/>
    <col min="14602" max="14602" width="14.75" customWidth="1"/>
    <col min="14603" max="14603" width="20.875" customWidth="1"/>
    <col min="14604" max="14605" width="9.375" customWidth="1"/>
    <col min="14849" max="14849" width="6.5" customWidth="1"/>
    <col min="14850" max="14850" width="12.5" customWidth="1"/>
    <col min="14851" max="14851" width="9.875" customWidth="1"/>
    <col min="14852" max="14852" width="29.875" customWidth="1"/>
    <col min="14853" max="14856" width="14.75" customWidth="1"/>
    <col min="14857" max="14857" width="20.875" customWidth="1"/>
    <col min="14858" max="14858" width="14.75" customWidth="1"/>
    <col min="14859" max="14859" width="20.875" customWidth="1"/>
    <col min="14860" max="14861" width="9.375" customWidth="1"/>
    <col min="15105" max="15105" width="6.5" customWidth="1"/>
    <col min="15106" max="15106" width="12.5" customWidth="1"/>
    <col min="15107" max="15107" width="9.875" customWidth="1"/>
    <col min="15108" max="15108" width="29.875" customWidth="1"/>
    <col min="15109" max="15112" width="14.75" customWidth="1"/>
    <col min="15113" max="15113" width="20.875" customWidth="1"/>
    <col min="15114" max="15114" width="14.75" customWidth="1"/>
    <col min="15115" max="15115" width="20.875" customWidth="1"/>
    <col min="15116" max="15117" width="9.375" customWidth="1"/>
    <col min="15361" max="15361" width="6.5" customWidth="1"/>
    <col min="15362" max="15362" width="12.5" customWidth="1"/>
    <col min="15363" max="15363" width="9.875" customWidth="1"/>
    <col min="15364" max="15364" width="29.875" customWidth="1"/>
    <col min="15365" max="15368" width="14.75" customWidth="1"/>
    <col min="15369" max="15369" width="20.875" customWidth="1"/>
    <col min="15370" max="15370" width="14.75" customWidth="1"/>
    <col min="15371" max="15371" width="20.875" customWidth="1"/>
    <col min="15372" max="15373" width="9.375" customWidth="1"/>
    <col min="15617" max="15617" width="6.5" customWidth="1"/>
    <col min="15618" max="15618" width="12.5" customWidth="1"/>
    <col min="15619" max="15619" width="9.875" customWidth="1"/>
    <col min="15620" max="15620" width="29.875" customWidth="1"/>
    <col min="15621" max="15624" width="14.75" customWidth="1"/>
    <col min="15625" max="15625" width="20.875" customWidth="1"/>
    <col min="15626" max="15626" width="14.75" customWidth="1"/>
    <col min="15627" max="15627" width="20.875" customWidth="1"/>
    <col min="15628" max="15629" width="9.375" customWidth="1"/>
    <col min="15873" max="15873" width="6.5" customWidth="1"/>
    <col min="15874" max="15874" width="12.5" customWidth="1"/>
    <col min="15875" max="15875" width="9.875" customWidth="1"/>
    <col min="15876" max="15876" width="29.875" customWidth="1"/>
    <col min="15877" max="15880" width="14.75" customWidth="1"/>
    <col min="15881" max="15881" width="20.875" customWidth="1"/>
    <col min="15882" max="15882" width="14.75" customWidth="1"/>
    <col min="15883" max="15883" width="20.875" customWidth="1"/>
    <col min="15884" max="15885" width="9.375" customWidth="1"/>
    <col min="16129" max="16129" width="6.5" customWidth="1"/>
    <col min="16130" max="16130" width="12.5" customWidth="1"/>
    <col min="16131" max="16131" width="9.875" customWidth="1"/>
    <col min="16132" max="16132" width="29.875" customWidth="1"/>
    <col min="16133" max="16136" width="14.75" customWidth="1"/>
    <col min="16137" max="16137" width="20.875" customWidth="1"/>
    <col min="16138" max="16138" width="14.75" customWidth="1"/>
    <col min="16139" max="16139" width="20.875" customWidth="1"/>
    <col min="16140" max="16141" width="9.375" customWidth="1"/>
  </cols>
  <sheetData>
    <row r="1" spans="1:13" s="13" customFormat="1" ht="33" customHeight="1" x14ac:dyDescent="0.15">
      <c r="A1" s="143" t="s">
        <v>75</v>
      </c>
      <c r="B1" s="143"/>
      <c r="C1" s="143"/>
      <c r="D1" s="143"/>
      <c r="E1" s="143"/>
      <c r="F1" s="143"/>
      <c r="G1" s="143"/>
      <c r="H1" s="143"/>
      <c r="I1" s="143"/>
      <c r="J1" s="143"/>
      <c r="K1" s="143"/>
    </row>
    <row r="2" spans="1:13" s="13" customFormat="1" ht="19.5" customHeight="1" thickBot="1" x14ac:dyDescent="0.25">
      <c r="A2" s="14"/>
      <c r="B2" s="15"/>
      <c r="C2" s="15"/>
      <c r="D2" s="15"/>
      <c r="E2" s="15"/>
      <c r="F2" s="15"/>
      <c r="G2" s="16"/>
      <c r="H2" s="17"/>
      <c r="I2" s="18"/>
      <c r="J2" s="144" t="s">
        <v>74</v>
      </c>
      <c r="K2" s="144"/>
    </row>
    <row r="3" spans="1:13" s="13" customFormat="1" ht="23.25" customHeight="1" thickBot="1" x14ac:dyDescent="0.2">
      <c r="A3" s="145" t="s">
        <v>60</v>
      </c>
      <c r="B3" s="147" t="s">
        <v>61</v>
      </c>
      <c r="C3" s="147" t="s">
        <v>5</v>
      </c>
      <c r="D3" s="150" t="s">
        <v>62</v>
      </c>
      <c r="E3" s="153" t="s">
        <v>63</v>
      </c>
      <c r="F3" s="154"/>
      <c r="G3" s="155"/>
      <c r="H3" s="156" t="s">
        <v>64</v>
      </c>
      <c r="I3" s="158" t="s">
        <v>65</v>
      </c>
      <c r="J3" s="161" t="s">
        <v>66</v>
      </c>
      <c r="K3" s="163" t="s">
        <v>67</v>
      </c>
      <c r="L3" s="166"/>
      <c r="M3" s="167"/>
    </row>
    <row r="4" spans="1:13" s="13" customFormat="1" ht="23.25" customHeight="1" thickTop="1" x14ac:dyDescent="0.15">
      <c r="A4" s="138"/>
      <c r="B4" s="148"/>
      <c r="C4" s="148"/>
      <c r="D4" s="151"/>
      <c r="E4" s="19" t="s">
        <v>68</v>
      </c>
      <c r="F4" s="20" t="s">
        <v>46</v>
      </c>
      <c r="G4" s="21" t="s">
        <v>18</v>
      </c>
      <c r="H4" s="157"/>
      <c r="I4" s="159"/>
      <c r="J4" s="162"/>
      <c r="K4" s="164"/>
      <c r="L4" s="166"/>
      <c r="M4" s="167"/>
    </row>
    <row r="5" spans="1:13" s="13" customFormat="1" ht="20.25" customHeight="1" thickBot="1" x14ac:dyDescent="0.2">
      <c r="A5" s="146"/>
      <c r="B5" s="149"/>
      <c r="C5" s="149"/>
      <c r="D5" s="152"/>
      <c r="E5" s="112">
        <v>55.7</v>
      </c>
      <c r="F5" s="113">
        <v>40</v>
      </c>
      <c r="G5" s="22">
        <f>E5+F5</f>
        <v>95.7</v>
      </c>
      <c r="H5" s="23">
        <v>1.3</v>
      </c>
      <c r="I5" s="160"/>
      <c r="J5" s="24">
        <v>17</v>
      </c>
      <c r="K5" s="165"/>
      <c r="L5" s="168"/>
      <c r="M5" s="169"/>
    </row>
    <row r="6" spans="1:13" s="13" customFormat="1" ht="25.5" customHeight="1" x14ac:dyDescent="0.2">
      <c r="A6" s="88">
        <v>1</v>
      </c>
      <c r="B6" s="89">
        <v>58000</v>
      </c>
      <c r="C6" s="90">
        <f>ROUND(B6/30,-1)</f>
        <v>1930</v>
      </c>
      <c r="D6" s="91" t="s">
        <v>71</v>
      </c>
      <c r="E6" s="25">
        <f t="shared" ref="E6:E31" si="0">G6-F6</f>
        <v>3231</v>
      </c>
      <c r="F6" s="26">
        <f t="shared" ref="F6:F31" si="1">ROUNDDOWN(G6*$F$5/$G$5,0)</f>
        <v>2320</v>
      </c>
      <c r="G6" s="27">
        <f t="shared" ref="G6:G31" si="2">I6-H6</f>
        <v>5551</v>
      </c>
      <c r="H6" s="28">
        <f t="shared" ref="H6:H32" si="3">ROUNDDOWN($B6*$H$5/1000,0)</f>
        <v>75</v>
      </c>
      <c r="I6" s="29">
        <f t="shared" ref="I6:I32" si="4">ROUNDDOWN($B6*($G$5+$H$5)/1000,0)</f>
        <v>5626</v>
      </c>
      <c r="J6" s="30">
        <f>ROUNDDOWN($B6*$J$5/1000,0)</f>
        <v>986</v>
      </c>
      <c r="K6" s="31">
        <f t="shared" ref="K6:K31" si="5">SUM(I6:J6)</f>
        <v>6612</v>
      </c>
      <c r="L6" s="32"/>
      <c r="M6" s="139" t="s">
        <v>69</v>
      </c>
    </row>
    <row r="7" spans="1:13" s="13" customFormat="1" ht="25.5" customHeight="1" x14ac:dyDescent="0.2">
      <c r="A7" s="92">
        <v>2</v>
      </c>
      <c r="B7" s="93">
        <v>68000</v>
      </c>
      <c r="C7" s="94">
        <f>ROUND(B7/30,-1)</f>
        <v>2270</v>
      </c>
      <c r="D7" s="95" t="s">
        <v>43</v>
      </c>
      <c r="E7" s="33">
        <f t="shared" si="0"/>
        <v>3788</v>
      </c>
      <c r="F7" s="34">
        <f t="shared" si="1"/>
        <v>2720</v>
      </c>
      <c r="G7" s="35">
        <f t="shared" si="2"/>
        <v>6508</v>
      </c>
      <c r="H7" s="36">
        <f t="shared" si="3"/>
        <v>88</v>
      </c>
      <c r="I7" s="37">
        <f t="shared" si="4"/>
        <v>6596</v>
      </c>
      <c r="J7" s="38">
        <f t="shared" ref="J7:J32" si="6">ROUNDDOWN($B7*$J$5/1000,0)</f>
        <v>1156</v>
      </c>
      <c r="K7" s="39">
        <f t="shared" si="5"/>
        <v>7752</v>
      </c>
      <c r="L7" s="40"/>
      <c r="M7" s="140"/>
    </row>
    <row r="8" spans="1:13" s="13" customFormat="1" ht="25.5" customHeight="1" x14ac:dyDescent="0.2">
      <c r="A8" s="92">
        <v>3</v>
      </c>
      <c r="B8" s="93">
        <v>78000</v>
      </c>
      <c r="C8" s="94">
        <f>ROUND(B8/30,-1)</f>
        <v>2600</v>
      </c>
      <c r="D8" s="95" t="s">
        <v>41</v>
      </c>
      <c r="E8" s="33">
        <f t="shared" si="0"/>
        <v>4345</v>
      </c>
      <c r="F8" s="34">
        <f t="shared" si="1"/>
        <v>3120</v>
      </c>
      <c r="G8" s="35">
        <f t="shared" si="2"/>
        <v>7465</v>
      </c>
      <c r="H8" s="36">
        <f t="shared" si="3"/>
        <v>101</v>
      </c>
      <c r="I8" s="37">
        <f t="shared" si="4"/>
        <v>7566</v>
      </c>
      <c r="J8" s="38">
        <f t="shared" si="6"/>
        <v>1326</v>
      </c>
      <c r="K8" s="39">
        <f t="shared" si="5"/>
        <v>8892</v>
      </c>
      <c r="L8" s="40"/>
      <c r="M8" s="140"/>
    </row>
    <row r="9" spans="1:13" s="13" customFormat="1" ht="25.5" customHeight="1" thickBot="1" x14ac:dyDescent="0.25">
      <c r="A9" s="96">
        <v>4</v>
      </c>
      <c r="B9" s="97">
        <v>88000</v>
      </c>
      <c r="C9" s="98">
        <f>ROUND(B9/30,-1)</f>
        <v>2930</v>
      </c>
      <c r="D9" s="99" t="s">
        <v>42</v>
      </c>
      <c r="E9" s="41">
        <f t="shared" si="0"/>
        <v>4902</v>
      </c>
      <c r="F9" s="42">
        <f t="shared" si="1"/>
        <v>3520</v>
      </c>
      <c r="G9" s="43">
        <f t="shared" si="2"/>
        <v>8422</v>
      </c>
      <c r="H9" s="44">
        <f t="shared" si="3"/>
        <v>114</v>
      </c>
      <c r="I9" s="45">
        <f t="shared" si="4"/>
        <v>8536</v>
      </c>
      <c r="J9" s="46">
        <f t="shared" si="6"/>
        <v>1496</v>
      </c>
      <c r="K9" s="47">
        <f t="shared" si="5"/>
        <v>10032</v>
      </c>
      <c r="L9" s="40"/>
      <c r="M9" s="140"/>
    </row>
    <row r="10" spans="1:13" s="13" customFormat="1" ht="25.5" customHeight="1" x14ac:dyDescent="0.2">
      <c r="A10" s="100">
        <v>5</v>
      </c>
      <c r="B10" s="101">
        <v>98000</v>
      </c>
      <c r="C10" s="102">
        <f>ROUND(B10/30,-1)</f>
        <v>3270</v>
      </c>
      <c r="D10" s="103" t="s">
        <v>40</v>
      </c>
      <c r="E10" s="67">
        <f t="shared" si="0"/>
        <v>5459</v>
      </c>
      <c r="F10" s="68">
        <f t="shared" si="1"/>
        <v>3920</v>
      </c>
      <c r="G10" s="69">
        <f t="shared" si="2"/>
        <v>9379</v>
      </c>
      <c r="H10" s="70">
        <f t="shared" si="3"/>
        <v>127</v>
      </c>
      <c r="I10" s="71">
        <f t="shared" si="4"/>
        <v>9506</v>
      </c>
      <c r="J10" s="72">
        <f t="shared" si="6"/>
        <v>1666</v>
      </c>
      <c r="K10" s="73">
        <f t="shared" si="5"/>
        <v>11172</v>
      </c>
      <c r="L10" s="170" t="s">
        <v>70</v>
      </c>
      <c r="M10" s="140"/>
    </row>
    <row r="11" spans="1:13" s="13" customFormat="1" ht="25.5" customHeight="1" x14ac:dyDescent="0.2">
      <c r="A11" s="104">
        <v>6</v>
      </c>
      <c r="B11" s="105">
        <v>104000</v>
      </c>
      <c r="C11" s="106">
        <f t="shared" ref="C11:C31" si="7">ROUND(B11/30,-1)</f>
        <v>3470</v>
      </c>
      <c r="D11" s="107" t="s">
        <v>39</v>
      </c>
      <c r="E11" s="74">
        <f t="shared" si="0"/>
        <v>5793</v>
      </c>
      <c r="F11" s="75">
        <f t="shared" si="1"/>
        <v>4160</v>
      </c>
      <c r="G11" s="76">
        <f t="shared" si="2"/>
        <v>9953</v>
      </c>
      <c r="H11" s="77">
        <f t="shared" si="3"/>
        <v>135</v>
      </c>
      <c r="I11" s="78">
        <f t="shared" si="4"/>
        <v>10088</v>
      </c>
      <c r="J11" s="79">
        <f t="shared" si="6"/>
        <v>1768</v>
      </c>
      <c r="K11" s="80">
        <f t="shared" si="5"/>
        <v>11856</v>
      </c>
      <c r="L11" s="171"/>
      <c r="M11" s="140"/>
    </row>
    <row r="12" spans="1:13" s="13" customFormat="1" ht="25.5" customHeight="1" x14ac:dyDescent="0.2">
      <c r="A12" s="104">
        <v>7</v>
      </c>
      <c r="B12" s="105">
        <v>110000</v>
      </c>
      <c r="C12" s="106">
        <f t="shared" si="7"/>
        <v>3670</v>
      </c>
      <c r="D12" s="107" t="s">
        <v>38</v>
      </c>
      <c r="E12" s="74">
        <f t="shared" si="0"/>
        <v>6127</v>
      </c>
      <c r="F12" s="75">
        <f t="shared" si="1"/>
        <v>4400</v>
      </c>
      <c r="G12" s="76">
        <f t="shared" si="2"/>
        <v>10527</v>
      </c>
      <c r="H12" s="77">
        <f t="shared" si="3"/>
        <v>143</v>
      </c>
      <c r="I12" s="78">
        <f t="shared" si="4"/>
        <v>10670</v>
      </c>
      <c r="J12" s="79">
        <f t="shared" si="6"/>
        <v>1870</v>
      </c>
      <c r="K12" s="80">
        <f t="shared" si="5"/>
        <v>12540</v>
      </c>
      <c r="L12" s="171"/>
      <c r="M12" s="140"/>
    </row>
    <row r="13" spans="1:13" s="13" customFormat="1" ht="25.5" customHeight="1" x14ac:dyDescent="0.2">
      <c r="A13" s="104">
        <v>8</v>
      </c>
      <c r="B13" s="105">
        <v>118000</v>
      </c>
      <c r="C13" s="106">
        <f t="shared" si="7"/>
        <v>3930</v>
      </c>
      <c r="D13" s="107" t="s">
        <v>37</v>
      </c>
      <c r="E13" s="74">
        <f t="shared" si="0"/>
        <v>6573</v>
      </c>
      <c r="F13" s="75">
        <f t="shared" si="1"/>
        <v>4720</v>
      </c>
      <c r="G13" s="76">
        <f t="shared" si="2"/>
        <v>11293</v>
      </c>
      <c r="H13" s="77">
        <f t="shared" si="3"/>
        <v>153</v>
      </c>
      <c r="I13" s="78">
        <f t="shared" si="4"/>
        <v>11446</v>
      </c>
      <c r="J13" s="79">
        <f t="shared" si="6"/>
        <v>2006</v>
      </c>
      <c r="K13" s="80">
        <f t="shared" si="5"/>
        <v>13452</v>
      </c>
      <c r="L13" s="171"/>
      <c r="M13" s="140"/>
    </row>
    <row r="14" spans="1:13" s="13" customFormat="1" ht="25.5" customHeight="1" x14ac:dyDescent="0.2">
      <c r="A14" s="104">
        <v>9</v>
      </c>
      <c r="B14" s="105">
        <v>126000</v>
      </c>
      <c r="C14" s="106">
        <f t="shared" si="7"/>
        <v>4200</v>
      </c>
      <c r="D14" s="107" t="s">
        <v>36</v>
      </c>
      <c r="E14" s="74">
        <f t="shared" si="0"/>
        <v>7019</v>
      </c>
      <c r="F14" s="75">
        <f t="shared" si="1"/>
        <v>5040</v>
      </c>
      <c r="G14" s="76">
        <f t="shared" si="2"/>
        <v>12059</v>
      </c>
      <c r="H14" s="77">
        <f t="shared" si="3"/>
        <v>163</v>
      </c>
      <c r="I14" s="78">
        <f t="shared" si="4"/>
        <v>12222</v>
      </c>
      <c r="J14" s="79">
        <f t="shared" si="6"/>
        <v>2142</v>
      </c>
      <c r="K14" s="80">
        <f t="shared" si="5"/>
        <v>14364</v>
      </c>
      <c r="L14" s="171"/>
      <c r="M14" s="140"/>
    </row>
    <row r="15" spans="1:13" s="13" customFormat="1" ht="25.5" customHeight="1" x14ac:dyDescent="0.2">
      <c r="A15" s="104">
        <v>10</v>
      </c>
      <c r="B15" s="105">
        <v>134000</v>
      </c>
      <c r="C15" s="106">
        <f t="shared" si="7"/>
        <v>4470</v>
      </c>
      <c r="D15" s="107" t="s">
        <v>35</v>
      </c>
      <c r="E15" s="74">
        <f t="shared" si="0"/>
        <v>7464</v>
      </c>
      <c r="F15" s="75">
        <f t="shared" si="1"/>
        <v>5360</v>
      </c>
      <c r="G15" s="76">
        <f t="shared" si="2"/>
        <v>12824</v>
      </c>
      <c r="H15" s="77">
        <f t="shared" si="3"/>
        <v>174</v>
      </c>
      <c r="I15" s="78">
        <f t="shared" si="4"/>
        <v>12998</v>
      </c>
      <c r="J15" s="79">
        <f t="shared" si="6"/>
        <v>2278</v>
      </c>
      <c r="K15" s="80">
        <f t="shared" si="5"/>
        <v>15276</v>
      </c>
      <c r="L15" s="171"/>
      <c r="M15" s="140"/>
    </row>
    <row r="16" spans="1:13" s="13" customFormat="1" ht="25.5" customHeight="1" x14ac:dyDescent="0.2">
      <c r="A16" s="104">
        <v>11</v>
      </c>
      <c r="B16" s="105">
        <v>142000</v>
      </c>
      <c r="C16" s="106">
        <f t="shared" si="7"/>
        <v>4730</v>
      </c>
      <c r="D16" s="107" t="s">
        <v>34</v>
      </c>
      <c r="E16" s="74">
        <f t="shared" si="0"/>
        <v>7910</v>
      </c>
      <c r="F16" s="75">
        <f t="shared" si="1"/>
        <v>5680</v>
      </c>
      <c r="G16" s="76">
        <f t="shared" si="2"/>
        <v>13590</v>
      </c>
      <c r="H16" s="77">
        <f t="shared" si="3"/>
        <v>184</v>
      </c>
      <c r="I16" s="78">
        <f t="shared" si="4"/>
        <v>13774</v>
      </c>
      <c r="J16" s="79">
        <f t="shared" si="6"/>
        <v>2414</v>
      </c>
      <c r="K16" s="80">
        <f t="shared" si="5"/>
        <v>16188</v>
      </c>
      <c r="L16" s="171"/>
      <c r="M16" s="140"/>
    </row>
    <row r="17" spans="1:13" s="13" customFormat="1" ht="25.5" customHeight="1" x14ac:dyDescent="0.2">
      <c r="A17" s="104">
        <v>12</v>
      </c>
      <c r="B17" s="105">
        <v>150000</v>
      </c>
      <c r="C17" s="106">
        <f t="shared" si="7"/>
        <v>5000</v>
      </c>
      <c r="D17" s="107" t="s">
        <v>33</v>
      </c>
      <c r="E17" s="74">
        <f t="shared" si="0"/>
        <v>8355</v>
      </c>
      <c r="F17" s="75">
        <f t="shared" si="1"/>
        <v>6000</v>
      </c>
      <c r="G17" s="76">
        <f t="shared" si="2"/>
        <v>14355</v>
      </c>
      <c r="H17" s="77">
        <f t="shared" si="3"/>
        <v>195</v>
      </c>
      <c r="I17" s="78">
        <f t="shared" si="4"/>
        <v>14550</v>
      </c>
      <c r="J17" s="79">
        <f t="shared" si="6"/>
        <v>2550</v>
      </c>
      <c r="K17" s="80">
        <f t="shared" si="5"/>
        <v>17100</v>
      </c>
      <c r="L17" s="171"/>
      <c r="M17" s="140"/>
    </row>
    <row r="18" spans="1:13" s="13" customFormat="1" ht="25.5" customHeight="1" x14ac:dyDescent="0.2">
      <c r="A18" s="104">
        <v>13</v>
      </c>
      <c r="B18" s="105">
        <v>160000</v>
      </c>
      <c r="C18" s="106">
        <f t="shared" si="7"/>
        <v>5330</v>
      </c>
      <c r="D18" s="107" t="s">
        <v>32</v>
      </c>
      <c r="E18" s="74">
        <f t="shared" si="0"/>
        <v>8912</v>
      </c>
      <c r="F18" s="75">
        <f t="shared" si="1"/>
        <v>6400</v>
      </c>
      <c r="G18" s="76">
        <f t="shared" si="2"/>
        <v>15312</v>
      </c>
      <c r="H18" s="77">
        <f t="shared" si="3"/>
        <v>208</v>
      </c>
      <c r="I18" s="78">
        <f t="shared" si="4"/>
        <v>15520</v>
      </c>
      <c r="J18" s="79">
        <f t="shared" si="6"/>
        <v>2720</v>
      </c>
      <c r="K18" s="80">
        <f t="shared" si="5"/>
        <v>18240</v>
      </c>
      <c r="L18" s="171"/>
      <c r="M18" s="140"/>
    </row>
    <row r="19" spans="1:13" s="13" customFormat="1" ht="25.5" customHeight="1" x14ac:dyDescent="0.2">
      <c r="A19" s="104">
        <v>14</v>
      </c>
      <c r="B19" s="105">
        <v>170000</v>
      </c>
      <c r="C19" s="106">
        <f t="shared" si="7"/>
        <v>5670</v>
      </c>
      <c r="D19" s="107" t="s">
        <v>31</v>
      </c>
      <c r="E19" s="74">
        <f t="shared" si="0"/>
        <v>9469</v>
      </c>
      <c r="F19" s="75">
        <f t="shared" si="1"/>
        <v>6800</v>
      </c>
      <c r="G19" s="76">
        <f t="shared" si="2"/>
        <v>16269</v>
      </c>
      <c r="H19" s="77">
        <f t="shared" si="3"/>
        <v>221</v>
      </c>
      <c r="I19" s="78">
        <f t="shared" si="4"/>
        <v>16490</v>
      </c>
      <c r="J19" s="79">
        <f t="shared" si="6"/>
        <v>2890</v>
      </c>
      <c r="K19" s="80">
        <f t="shared" si="5"/>
        <v>19380</v>
      </c>
      <c r="L19" s="171"/>
      <c r="M19" s="140"/>
    </row>
    <row r="20" spans="1:13" s="13" customFormat="1" ht="25.5" customHeight="1" x14ac:dyDescent="0.2">
      <c r="A20" s="104">
        <v>15</v>
      </c>
      <c r="B20" s="105">
        <v>180000</v>
      </c>
      <c r="C20" s="106">
        <f t="shared" si="7"/>
        <v>6000</v>
      </c>
      <c r="D20" s="107" t="s">
        <v>30</v>
      </c>
      <c r="E20" s="74">
        <f t="shared" si="0"/>
        <v>10026</v>
      </c>
      <c r="F20" s="75">
        <f t="shared" si="1"/>
        <v>7200</v>
      </c>
      <c r="G20" s="76">
        <f t="shared" si="2"/>
        <v>17226</v>
      </c>
      <c r="H20" s="77">
        <f t="shared" si="3"/>
        <v>234</v>
      </c>
      <c r="I20" s="78">
        <f t="shared" si="4"/>
        <v>17460</v>
      </c>
      <c r="J20" s="79">
        <f t="shared" si="6"/>
        <v>3060</v>
      </c>
      <c r="K20" s="80">
        <f t="shared" si="5"/>
        <v>20520</v>
      </c>
      <c r="L20" s="171"/>
      <c r="M20" s="140"/>
    </row>
    <row r="21" spans="1:13" s="13" customFormat="1" ht="25.5" customHeight="1" x14ac:dyDescent="0.2">
      <c r="A21" s="104">
        <v>16</v>
      </c>
      <c r="B21" s="105">
        <v>190000</v>
      </c>
      <c r="C21" s="106">
        <f t="shared" si="7"/>
        <v>6330</v>
      </c>
      <c r="D21" s="107" t="s">
        <v>29</v>
      </c>
      <c r="E21" s="74">
        <f t="shared" si="0"/>
        <v>10583</v>
      </c>
      <c r="F21" s="75">
        <f t="shared" si="1"/>
        <v>7600</v>
      </c>
      <c r="G21" s="76">
        <f t="shared" si="2"/>
        <v>18183</v>
      </c>
      <c r="H21" s="77">
        <f t="shared" si="3"/>
        <v>247</v>
      </c>
      <c r="I21" s="78">
        <f t="shared" si="4"/>
        <v>18430</v>
      </c>
      <c r="J21" s="79">
        <f t="shared" si="6"/>
        <v>3230</v>
      </c>
      <c r="K21" s="80">
        <f t="shared" si="5"/>
        <v>21660</v>
      </c>
      <c r="L21" s="171"/>
      <c r="M21" s="140"/>
    </row>
    <row r="22" spans="1:13" s="13" customFormat="1" ht="25.5" customHeight="1" x14ac:dyDescent="0.2">
      <c r="A22" s="104">
        <v>17</v>
      </c>
      <c r="B22" s="105">
        <v>200000</v>
      </c>
      <c r="C22" s="106">
        <f t="shared" si="7"/>
        <v>6670</v>
      </c>
      <c r="D22" s="107" t="s">
        <v>28</v>
      </c>
      <c r="E22" s="74">
        <f t="shared" si="0"/>
        <v>11140</v>
      </c>
      <c r="F22" s="75">
        <f t="shared" si="1"/>
        <v>8000</v>
      </c>
      <c r="G22" s="76">
        <f t="shared" si="2"/>
        <v>19140</v>
      </c>
      <c r="H22" s="77">
        <f t="shared" si="3"/>
        <v>260</v>
      </c>
      <c r="I22" s="78">
        <f t="shared" si="4"/>
        <v>19400</v>
      </c>
      <c r="J22" s="79">
        <f t="shared" si="6"/>
        <v>3400</v>
      </c>
      <c r="K22" s="80">
        <f t="shared" si="5"/>
        <v>22800</v>
      </c>
      <c r="L22" s="171"/>
      <c r="M22" s="140"/>
    </row>
    <row r="23" spans="1:13" s="13" customFormat="1" ht="25.5" customHeight="1" x14ac:dyDescent="0.2">
      <c r="A23" s="104">
        <v>18</v>
      </c>
      <c r="B23" s="105">
        <v>220000</v>
      </c>
      <c r="C23" s="106">
        <f t="shared" si="7"/>
        <v>7330</v>
      </c>
      <c r="D23" s="107" t="s">
        <v>27</v>
      </c>
      <c r="E23" s="74">
        <f t="shared" si="0"/>
        <v>12254</v>
      </c>
      <c r="F23" s="75">
        <f t="shared" si="1"/>
        <v>8800</v>
      </c>
      <c r="G23" s="76">
        <f t="shared" si="2"/>
        <v>21054</v>
      </c>
      <c r="H23" s="77">
        <f t="shared" si="3"/>
        <v>286</v>
      </c>
      <c r="I23" s="78">
        <f t="shared" si="4"/>
        <v>21340</v>
      </c>
      <c r="J23" s="79">
        <f t="shared" si="6"/>
        <v>3740</v>
      </c>
      <c r="K23" s="80">
        <f t="shared" si="5"/>
        <v>25080</v>
      </c>
      <c r="L23" s="171"/>
      <c r="M23" s="140"/>
    </row>
    <row r="24" spans="1:13" s="13" customFormat="1" ht="25.5" customHeight="1" x14ac:dyDescent="0.2">
      <c r="A24" s="118">
        <v>19</v>
      </c>
      <c r="B24" s="119">
        <v>240000</v>
      </c>
      <c r="C24" s="120">
        <f t="shared" si="7"/>
        <v>8000</v>
      </c>
      <c r="D24" s="121" t="s">
        <v>26</v>
      </c>
      <c r="E24" s="122">
        <f t="shared" si="0"/>
        <v>13368</v>
      </c>
      <c r="F24" s="123">
        <f t="shared" si="1"/>
        <v>9600</v>
      </c>
      <c r="G24" s="124">
        <f t="shared" si="2"/>
        <v>22968</v>
      </c>
      <c r="H24" s="125">
        <f t="shared" si="3"/>
        <v>312</v>
      </c>
      <c r="I24" s="126">
        <f t="shared" si="4"/>
        <v>23280</v>
      </c>
      <c r="J24" s="127">
        <f t="shared" si="6"/>
        <v>4080</v>
      </c>
      <c r="K24" s="128">
        <f t="shared" si="5"/>
        <v>27360</v>
      </c>
      <c r="L24" s="171"/>
      <c r="M24" s="140"/>
    </row>
    <row r="25" spans="1:13" s="13" customFormat="1" ht="25.5" customHeight="1" thickBot="1" x14ac:dyDescent="0.25">
      <c r="A25" s="129">
        <v>20</v>
      </c>
      <c r="B25" s="130">
        <v>260000</v>
      </c>
      <c r="C25" s="131">
        <f t="shared" si="7"/>
        <v>8670</v>
      </c>
      <c r="D25" s="132" t="s">
        <v>25</v>
      </c>
      <c r="E25" s="81">
        <f t="shared" si="0"/>
        <v>14482</v>
      </c>
      <c r="F25" s="82">
        <f t="shared" si="1"/>
        <v>10400</v>
      </c>
      <c r="G25" s="83">
        <f t="shared" si="2"/>
        <v>24882</v>
      </c>
      <c r="H25" s="84">
        <f t="shared" si="3"/>
        <v>338</v>
      </c>
      <c r="I25" s="85">
        <f t="shared" si="4"/>
        <v>25220</v>
      </c>
      <c r="J25" s="86">
        <f t="shared" si="6"/>
        <v>4420</v>
      </c>
      <c r="K25" s="87">
        <f t="shared" si="5"/>
        <v>29640</v>
      </c>
      <c r="L25" s="133"/>
      <c r="M25" s="140"/>
    </row>
    <row r="26" spans="1:13" s="13" customFormat="1" ht="25.5" customHeight="1" x14ac:dyDescent="0.2">
      <c r="A26" s="108">
        <v>21</v>
      </c>
      <c r="B26" s="109">
        <v>280000</v>
      </c>
      <c r="C26" s="110">
        <f t="shared" si="7"/>
        <v>9330</v>
      </c>
      <c r="D26" s="111" t="s">
        <v>24</v>
      </c>
      <c r="E26" s="33">
        <f t="shared" si="0"/>
        <v>15596</v>
      </c>
      <c r="F26" s="34">
        <f t="shared" si="1"/>
        <v>11200</v>
      </c>
      <c r="G26" s="35">
        <f t="shared" si="2"/>
        <v>26796</v>
      </c>
      <c r="H26" s="36">
        <f t="shared" si="3"/>
        <v>364</v>
      </c>
      <c r="I26" s="37">
        <f t="shared" si="4"/>
        <v>27160</v>
      </c>
      <c r="J26" s="38">
        <f t="shared" si="6"/>
        <v>4760</v>
      </c>
      <c r="K26" s="39">
        <f t="shared" si="5"/>
        <v>31920</v>
      </c>
      <c r="L26" s="48"/>
      <c r="M26" s="140"/>
    </row>
    <row r="27" spans="1:13" s="13" customFormat="1" ht="25.5" customHeight="1" x14ac:dyDescent="0.2">
      <c r="A27" s="92">
        <v>22</v>
      </c>
      <c r="B27" s="93">
        <v>300000</v>
      </c>
      <c r="C27" s="94">
        <f t="shared" si="7"/>
        <v>10000</v>
      </c>
      <c r="D27" s="95" t="s">
        <v>23</v>
      </c>
      <c r="E27" s="33">
        <f t="shared" si="0"/>
        <v>16710</v>
      </c>
      <c r="F27" s="34">
        <f t="shared" si="1"/>
        <v>12000</v>
      </c>
      <c r="G27" s="35">
        <f t="shared" si="2"/>
        <v>28710</v>
      </c>
      <c r="H27" s="36">
        <f t="shared" si="3"/>
        <v>390</v>
      </c>
      <c r="I27" s="37">
        <f t="shared" si="4"/>
        <v>29100</v>
      </c>
      <c r="J27" s="38">
        <f t="shared" si="6"/>
        <v>5100</v>
      </c>
      <c r="K27" s="39">
        <f t="shared" si="5"/>
        <v>34200</v>
      </c>
      <c r="L27" s="48"/>
      <c r="M27" s="140"/>
    </row>
    <row r="28" spans="1:13" s="13" customFormat="1" ht="25.5" customHeight="1" x14ac:dyDescent="0.2">
      <c r="A28" s="92">
        <v>23</v>
      </c>
      <c r="B28" s="93">
        <v>320000</v>
      </c>
      <c r="C28" s="94">
        <f t="shared" si="7"/>
        <v>10670</v>
      </c>
      <c r="D28" s="95" t="s">
        <v>22</v>
      </c>
      <c r="E28" s="33">
        <f t="shared" si="0"/>
        <v>17824</v>
      </c>
      <c r="F28" s="34">
        <f t="shared" si="1"/>
        <v>12800</v>
      </c>
      <c r="G28" s="35">
        <f t="shared" si="2"/>
        <v>30624</v>
      </c>
      <c r="H28" s="36">
        <f t="shared" si="3"/>
        <v>416</v>
      </c>
      <c r="I28" s="37">
        <f t="shared" si="4"/>
        <v>31040</v>
      </c>
      <c r="J28" s="38">
        <f t="shared" si="6"/>
        <v>5440</v>
      </c>
      <c r="K28" s="39">
        <f t="shared" si="5"/>
        <v>36480</v>
      </c>
      <c r="L28" s="48"/>
      <c r="M28" s="140"/>
    </row>
    <row r="29" spans="1:13" s="13" customFormat="1" ht="25.5" customHeight="1" x14ac:dyDescent="0.2">
      <c r="A29" s="92">
        <v>24</v>
      </c>
      <c r="B29" s="93">
        <v>340000</v>
      </c>
      <c r="C29" s="94">
        <f t="shared" si="7"/>
        <v>11330</v>
      </c>
      <c r="D29" s="95" t="s">
        <v>21</v>
      </c>
      <c r="E29" s="33">
        <f t="shared" si="0"/>
        <v>18938</v>
      </c>
      <c r="F29" s="34">
        <f t="shared" si="1"/>
        <v>13600</v>
      </c>
      <c r="G29" s="35">
        <f t="shared" si="2"/>
        <v>32538</v>
      </c>
      <c r="H29" s="36">
        <f t="shared" si="3"/>
        <v>442</v>
      </c>
      <c r="I29" s="37">
        <f t="shared" si="4"/>
        <v>32980</v>
      </c>
      <c r="J29" s="38">
        <f t="shared" si="6"/>
        <v>5780</v>
      </c>
      <c r="K29" s="39">
        <f t="shared" si="5"/>
        <v>38760</v>
      </c>
      <c r="L29" s="48"/>
      <c r="M29" s="140"/>
    </row>
    <row r="30" spans="1:13" s="13" customFormat="1" ht="25.5" customHeight="1" x14ac:dyDescent="0.2">
      <c r="A30" s="92">
        <v>25</v>
      </c>
      <c r="B30" s="93">
        <v>360000</v>
      </c>
      <c r="C30" s="94">
        <f t="shared" si="7"/>
        <v>12000</v>
      </c>
      <c r="D30" s="95" t="s">
        <v>20</v>
      </c>
      <c r="E30" s="49">
        <f t="shared" si="0"/>
        <v>20052</v>
      </c>
      <c r="F30" s="50">
        <f t="shared" si="1"/>
        <v>14400</v>
      </c>
      <c r="G30" s="51">
        <f t="shared" si="2"/>
        <v>34452</v>
      </c>
      <c r="H30" s="52">
        <f t="shared" si="3"/>
        <v>468</v>
      </c>
      <c r="I30" s="53">
        <f t="shared" si="4"/>
        <v>34920</v>
      </c>
      <c r="J30" s="54">
        <f t="shared" si="6"/>
        <v>6120</v>
      </c>
      <c r="K30" s="55">
        <f t="shared" si="5"/>
        <v>41040</v>
      </c>
      <c r="L30" s="48"/>
      <c r="M30" s="140"/>
    </row>
    <row r="31" spans="1:13" s="13" customFormat="1" ht="25.5" customHeight="1" x14ac:dyDescent="0.2">
      <c r="A31" s="92">
        <v>26</v>
      </c>
      <c r="B31" s="93">
        <v>380000</v>
      </c>
      <c r="C31" s="94">
        <f t="shared" si="7"/>
        <v>12670</v>
      </c>
      <c r="D31" s="95" t="s">
        <v>19</v>
      </c>
      <c r="E31" s="33">
        <f t="shared" si="0"/>
        <v>21166</v>
      </c>
      <c r="F31" s="34">
        <f t="shared" si="1"/>
        <v>15200</v>
      </c>
      <c r="G31" s="35">
        <f t="shared" si="2"/>
        <v>36366</v>
      </c>
      <c r="H31" s="36">
        <f t="shared" si="3"/>
        <v>494</v>
      </c>
      <c r="I31" s="37">
        <f t="shared" si="4"/>
        <v>36860</v>
      </c>
      <c r="J31" s="38">
        <f t="shared" si="6"/>
        <v>6460</v>
      </c>
      <c r="K31" s="39">
        <f t="shared" si="5"/>
        <v>43320</v>
      </c>
      <c r="L31" s="48"/>
      <c r="M31" s="140"/>
    </row>
    <row r="32" spans="1:13" s="13" customFormat="1" ht="25.5" customHeight="1" thickBot="1" x14ac:dyDescent="0.25">
      <c r="A32" s="114">
        <v>27</v>
      </c>
      <c r="B32" s="115">
        <v>410000</v>
      </c>
      <c r="C32" s="116">
        <f t="shared" ref="C32" si="8">ROUND(B32/30,-1)</f>
        <v>13670</v>
      </c>
      <c r="D32" s="117" t="s">
        <v>72</v>
      </c>
      <c r="E32" s="56">
        <f t="shared" ref="E32" si="9">G32-F32</f>
        <v>22837</v>
      </c>
      <c r="F32" s="57">
        <f t="shared" ref="F32" si="10">ROUNDDOWN(G32*$F$5/$G$5,0)</f>
        <v>16400</v>
      </c>
      <c r="G32" s="58">
        <f t="shared" ref="G32" si="11">I32-H32</f>
        <v>39237</v>
      </c>
      <c r="H32" s="59">
        <f t="shared" si="3"/>
        <v>533</v>
      </c>
      <c r="I32" s="60">
        <f t="shared" si="4"/>
        <v>39770</v>
      </c>
      <c r="J32" s="61">
        <f t="shared" si="6"/>
        <v>6970</v>
      </c>
      <c r="K32" s="62">
        <f t="shared" ref="K32" si="12">SUM(I32:J32)</f>
        <v>46740</v>
      </c>
      <c r="L32" s="63"/>
      <c r="M32" s="141"/>
    </row>
    <row r="33" spans="1:13" ht="28.9" customHeight="1" x14ac:dyDescent="0.15">
      <c r="A33" s="172" t="s">
        <v>73</v>
      </c>
      <c r="B33" s="172"/>
      <c r="C33" s="172"/>
      <c r="D33" s="172"/>
      <c r="E33" s="172"/>
      <c r="F33" s="172"/>
      <c r="G33" s="172"/>
      <c r="H33" s="172"/>
      <c r="I33" s="172"/>
      <c r="J33" s="172"/>
      <c r="K33" s="172"/>
      <c r="L33" s="172"/>
      <c r="M33" s="172"/>
    </row>
    <row r="34" spans="1:13" ht="28.9" customHeight="1" x14ac:dyDescent="0.15">
      <c r="A34" s="142" t="s">
        <v>76</v>
      </c>
      <c r="B34" s="142"/>
      <c r="C34" s="142"/>
      <c r="D34" s="142"/>
      <c r="E34" s="142"/>
      <c r="F34" s="142"/>
      <c r="G34" s="142"/>
      <c r="H34" s="142"/>
      <c r="I34" s="142"/>
      <c r="J34" s="142"/>
      <c r="K34" s="142"/>
      <c r="L34" s="142"/>
      <c r="M34" s="142"/>
    </row>
  </sheetData>
  <sheetProtection algorithmName="SHA-512" hashValue="WZvWNr0CIG9aEplr7Idg71tnxpiL8cIaad1F5zh3jtojWZMS4fuwZIQWzFSCR9+7TlkfAOJ85odvGQcW220LAg==" saltValue="/RToAfAQYxLJKOLRJqFGKg==" spinCount="100000" sheet="1" objects="1" scenarios="1"/>
  <mergeCells count="16">
    <mergeCell ref="M6:M32"/>
    <mergeCell ref="A34:M34"/>
    <mergeCell ref="A1:K1"/>
    <mergeCell ref="J2:K2"/>
    <mergeCell ref="A3:A5"/>
    <mergeCell ref="B3:B5"/>
    <mergeCell ref="C3:C5"/>
    <mergeCell ref="D3:D5"/>
    <mergeCell ref="E3:G3"/>
    <mergeCell ref="H3:H4"/>
    <mergeCell ref="I3:I5"/>
    <mergeCell ref="J3:J4"/>
    <mergeCell ref="K3:K5"/>
    <mergeCell ref="L3:M5"/>
    <mergeCell ref="L10:L24"/>
    <mergeCell ref="A33:M33"/>
  </mergeCells>
  <phoneticPr fontId="2"/>
  <dataValidations count="1">
    <dataValidation type="list" allowBlank="1" showInputMessage="1" showErrorMessage="1" sqref="G2 JC2 SY2 ACU2 AMQ2 AWM2 BGI2 BQE2 CAA2 CJW2 CTS2 DDO2 DNK2 DXG2 EHC2 EQY2 FAU2 FKQ2 FUM2 GEI2 GOE2 GYA2 HHW2 HRS2 IBO2 ILK2 IVG2 JFC2 JOY2 JYU2 KIQ2 KSM2 LCI2 LME2 LWA2 MFW2 MPS2 MZO2 NJK2 NTG2 ODC2 OMY2 OWU2 PGQ2 PQM2 QAI2 QKE2 QUA2 RDW2 RNS2 RXO2 SHK2 SRG2 TBC2 TKY2 TUU2 UEQ2 UOM2 UYI2 VIE2 VSA2 WBW2 WLS2 WVO2 G65539 JC65539 SY65539 ACU65539 AMQ65539 AWM65539 BGI65539 BQE65539 CAA65539 CJW65539 CTS65539 DDO65539 DNK65539 DXG65539 EHC65539 EQY65539 FAU65539 FKQ65539 FUM65539 GEI65539 GOE65539 GYA65539 HHW65539 HRS65539 IBO65539 ILK65539 IVG65539 JFC65539 JOY65539 JYU65539 KIQ65539 KSM65539 LCI65539 LME65539 LWA65539 MFW65539 MPS65539 MZO65539 NJK65539 NTG65539 ODC65539 OMY65539 OWU65539 PGQ65539 PQM65539 QAI65539 QKE65539 QUA65539 RDW65539 RNS65539 RXO65539 SHK65539 SRG65539 TBC65539 TKY65539 TUU65539 UEQ65539 UOM65539 UYI65539 VIE65539 VSA65539 WBW65539 WLS65539 WVO65539 G131075 JC131075 SY131075 ACU131075 AMQ131075 AWM131075 BGI131075 BQE131075 CAA131075 CJW131075 CTS131075 DDO131075 DNK131075 DXG131075 EHC131075 EQY131075 FAU131075 FKQ131075 FUM131075 GEI131075 GOE131075 GYA131075 HHW131075 HRS131075 IBO131075 ILK131075 IVG131075 JFC131075 JOY131075 JYU131075 KIQ131075 KSM131075 LCI131075 LME131075 LWA131075 MFW131075 MPS131075 MZO131075 NJK131075 NTG131075 ODC131075 OMY131075 OWU131075 PGQ131075 PQM131075 QAI131075 QKE131075 QUA131075 RDW131075 RNS131075 RXO131075 SHK131075 SRG131075 TBC131075 TKY131075 TUU131075 UEQ131075 UOM131075 UYI131075 VIE131075 VSA131075 WBW131075 WLS131075 WVO131075 G196611 JC196611 SY196611 ACU196611 AMQ196611 AWM196611 BGI196611 BQE196611 CAA196611 CJW196611 CTS196611 DDO196611 DNK196611 DXG196611 EHC196611 EQY196611 FAU196611 FKQ196611 FUM196611 GEI196611 GOE196611 GYA196611 HHW196611 HRS196611 IBO196611 ILK196611 IVG196611 JFC196611 JOY196611 JYU196611 KIQ196611 KSM196611 LCI196611 LME196611 LWA196611 MFW196611 MPS196611 MZO196611 NJK196611 NTG196611 ODC196611 OMY196611 OWU196611 PGQ196611 PQM196611 QAI196611 QKE196611 QUA196611 RDW196611 RNS196611 RXO196611 SHK196611 SRG196611 TBC196611 TKY196611 TUU196611 UEQ196611 UOM196611 UYI196611 VIE196611 VSA196611 WBW196611 WLS196611 WVO196611 G262147 JC262147 SY262147 ACU262147 AMQ262147 AWM262147 BGI262147 BQE262147 CAA262147 CJW262147 CTS262147 DDO262147 DNK262147 DXG262147 EHC262147 EQY262147 FAU262147 FKQ262147 FUM262147 GEI262147 GOE262147 GYA262147 HHW262147 HRS262147 IBO262147 ILK262147 IVG262147 JFC262147 JOY262147 JYU262147 KIQ262147 KSM262147 LCI262147 LME262147 LWA262147 MFW262147 MPS262147 MZO262147 NJK262147 NTG262147 ODC262147 OMY262147 OWU262147 PGQ262147 PQM262147 QAI262147 QKE262147 QUA262147 RDW262147 RNS262147 RXO262147 SHK262147 SRG262147 TBC262147 TKY262147 TUU262147 UEQ262147 UOM262147 UYI262147 VIE262147 VSA262147 WBW262147 WLS262147 WVO262147 G327683 JC327683 SY327683 ACU327683 AMQ327683 AWM327683 BGI327683 BQE327683 CAA327683 CJW327683 CTS327683 DDO327683 DNK327683 DXG327683 EHC327683 EQY327683 FAU327683 FKQ327683 FUM327683 GEI327683 GOE327683 GYA327683 HHW327683 HRS327683 IBO327683 ILK327683 IVG327683 JFC327683 JOY327683 JYU327683 KIQ327683 KSM327683 LCI327683 LME327683 LWA327683 MFW327683 MPS327683 MZO327683 NJK327683 NTG327683 ODC327683 OMY327683 OWU327683 PGQ327683 PQM327683 QAI327683 QKE327683 QUA327683 RDW327683 RNS327683 RXO327683 SHK327683 SRG327683 TBC327683 TKY327683 TUU327683 UEQ327683 UOM327683 UYI327683 VIE327683 VSA327683 WBW327683 WLS327683 WVO327683 G393219 JC393219 SY393219 ACU393219 AMQ393219 AWM393219 BGI393219 BQE393219 CAA393219 CJW393219 CTS393219 DDO393219 DNK393219 DXG393219 EHC393219 EQY393219 FAU393219 FKQ393219 FUM393219 GEI393219 GOE393219 GYA393219 HHW393219 HRS393219 IBO393219 ILK393219 IVG393219 JFC393219 JOY393219 JYU393219 KIQ393219 KSM393219 LCI393219 LME393219 LWA393219 MFW393219 MPS393219 MZO393219 NJK393219 NTG393219 ODC393219 OMY393219 OWU393219 PGQ393219 PQM393219 QAI393219 QKE393219 QUA393219 RDW393219 RNS393219 RXO393219 SHK393219 SRG393219 TBC393219 TKY393219 TUU393219 UEQ393219 UOM393219 UYI393219 VIE393219 VSA393219 WBW393219 WLS393219 WVO393219 G458755 JC458755 SY458755 ACU458755 AMQ458755 AWM458755 BGI458755 BQE458755 CAA458755 CJW458755 CTS458755 DDO458755 DNK458755 DXG458755 EHC458755 EQY458755 FAU458755 FKQ458755 FUM458755 GEI458755 GOE458755 GYA458755 HHW458755 HRS458755 IBO458755 ILK458755 IVG458755 JFC458755 JOY458755 JYU458755 KIQ458755 KSM458755 LCI458755 LME458755 LWA458755 MFW458755 MPS458755 MZO458755 NJK458755 NTG458755 ODC458755 OMY458755 OWU458755 PGQ458755 PQM458755 QAI458755 QKE458755 QUA458755 RDW458755 RNS458755 RXO458755 SHK458755 SRG458755 TBC458755 TKY458755 TUU458755 UEQ458755 UOM458755 UYI458755 VIE458755 VSA458755 WBW458755 WLS458755 WVO458755 G524291 JC524291 SY524291 ACU524291 AMQ524291 AWM524291 BGI524291 BQE524291 CAA524291 CJW524291 CTS524291 DDO524291 DNK524291 DXG524291 EHC524291 EQY524291 FAU524291 FKQ524291 FUM524291 GEI524291 GOE524291 GYA524291 HHW524291 HRS524291 IBO524291 ILK524291 IVG524291 JFC524291 JOY524291 JYU524291 KIQ524291 KSM524291 LCI524291 LME524291 LWA524291 MFW524291 MPS524291 MZO524291 NJK524291 NTG524291 ODC524291 OMY524291 OWU524291 PGQ524291 PQM524291 QAI524291 QKE524291 QUA524291 RDW524291 RNS524291 RXO524291 SHK524291 SRG524291 TBC524291 TKY524291 TUU524291 UEQ524291 UOM524291 UYI524291 VIE524291 VSA524291 WBW524291 WLS524291 WVO524291 G589827 JC589827 SY589827 ACU589827 AMQ589827 AWM589827 BGI589827 BQE589827 CAA589827 CJW589827 CTS589827 DDO589827 DNK589827 DXG589827 EHC589827 EQY589827 FAU589827 FKQ589827 FUM589827 GEI589827 GOE589827 GYA589827 HHW589827 HRS589827 IBO589827 ILK589827 IVG589827 JFC589827 JOY589827 JYU589827 KIQ589827 KSM589827 LCI589827 LME589827 LWA589827 MFW589827 MPS589827 MZO589827 NJK589827 NTG589827 ODC589827 OMY589827 OWU589827 PGQ589827 PQM589827 QAI589827 QKE589827 QUA589827 RDW589827 RNS589827 RXO589827 SHK589827 SRG589827 TBC589827 TKY589827 TUU589827 UEQ589827 UOM589827 UYI589827 VIE589827 VSA589827 WBW589827 WLS589827 WVO589827 G655363 JC655363 SY655363 ACU655363 AMQ655363 AWM655363 BGI655363 BQE655363 CAA655363 CJW655363 CTS655363 DDO655363 DNK655363 DXG655363 EHC655363 EQY655363 FAU655363 FKQ655363 FUM655363 GEI655363 GOE655363 GYA655363 HHW655363 HRS655363 IBO655363 ILK655363 IVG655363 JFC655363 JOY655363 JYU655363 KIQ655363 KSM655363 LCI655363 LME655363 LWA655363 MFW655363 MPS655363 MZO655363 NJK655363 NTG655363 ODC655363 OMY655363 OWU655363 PGQ655363 PQM655363 QAI655363 QKE655363 QUA655363 RDW655363 RNS655363 RXO655363 SHK655363 SRG655363 TBC655363 TKY655363 TUU655363 UEQ655363 UOM655363 UYI655363 VIE655363 VSA655363 WBW655363 WLS655363 WVO655363 G720899 JC720899 SY720899 ACU720899 AMQ720899 AWM720899 BGI720899 BQE720899 CAA720899 CJW720899 CTS720899 DDO720899 DNK720899 DXG720899 EHC720899 EQY720899 FAU720899 FKQ720899 FUM720899 GEI720899 GOE720899 GYA720899 HHW720899 HRS720899 IBO720899 ILK720899 IVG720899 JFC720899 JOY720899 JYU720899 KIQ720899 KSM720899 LCI720899 LME720899 LWA720899 MFW720899 MPS720899 MZO720899 NJK720899 NTG720899 ODC720899 OMY720899 OWU720899 PGQ720899 PQM720899 QAI720899 QKE720899 QUA720899 RDW720899 RNS720899 RXO720899 SHK720899 SRG720899 TBC720899 TKY720899 TUU720899 UEQ720899 UOM720899 UYI720899 VIE720899 VSA720899 WBW720899 WLS720899 WVO720899 G786435 JC786435 SY786435 ACU786435 AMQ786435 AWM786435 BGI786435 BQE786435 CAA786435 CJW786435 CTS786435 DDO786435 DNK786435 DXG786435 EHC786435 EQY786435 FAU786435 FKQ786435 FUM786435 GEI786435 GOE786435 GYA786435 HHW786435 HRS786435 IBO786435 ILK786435 IVG786435 JFC786435 JOY786435 JYU786435 KIQ786435 KSM786435 LCI786435 LME786435 LWA786435 MFW786435 MPS786435 MZO786435 NJK786435 NTG786435 ODC786435 OMY786435 OWU786435 PGQ786435 PQM786435 QAI786435 QKE786435 QUA786435 RDW786435 RNS786435 RXO786435 SHK786435 SRG786435 TBC786435 TKY786435 TUU786435 UEQ786435 UOM786435 UYI786435 VIE786435 VSA786435 WBW786435 WLS786435 WVO786435 G851971 JC851971 SY851971 ACU851971 AMQ851971 AWM851971 BGI851971 BQE851971 CAA851971 CJW851971 CTS851971 DDO851971 DNK851971 DXG851971 EHC851971 EQY851971 FAU851971 FKQ851971 FUM851971 GEI851971 GOE851971 GYA851971 HHW851971 HRS851971 IBO851971 ILK851971 IVG851971 JFC851971 JOY851971 JYU851971 KIQ851971 KSM851971 LCI851971 LME851971 LWA851971 MFW851971 MPS851971 MZO851971 NJK851971 NTG851971 ODC851971 OMY851971 OWU851971 PGQ851971 PQM851971 QAI851971 QKE851971 QUA851971 RDW851971 RNS851971 RXO851971 SHK851971 SRG851971 TBC851971 TKY851971 TUU851971 UEQ851971 UOM851971 UYI851971 VIE851971 VSA851971 WBW851971 WLS851971 WVO851971 G917507 JC917507 SY917507 ACU917507 AMQ917507 AWM917507 BGI917507 BQE917507 CAA917507 CJW917507 CTS917507 DDO917507 DNK917507 DXG917507 EHC917507 EQY917507 FAU917507 FKQ917507 FUM917507 GEI917507 GOE917507 GYA917507 HHW917507 HRS917507 IBO917507 ILK917507 IVG917507 JFC917507 JOY917507 JYU917507 KIQ917507 KSM917507 LCI917507 LME917507 LWA917507 MFW917507 MPS917507 MZO917507 NJK917507 NTG917507 ODC917507 OMY917507 OWU917507 PGQ917507 PQM917507 QAI917507 QKE917507 QUA917507 RDW917507 RNS917507 RXO917507 SHK917507 SRG917507 TBC917507 TKY917507 TUU917507 UEQ917507 UOM917507 UYI917507 VIE917507 VSA917507 WBW917507 WLS917507 WVO917507 G983043 JC983043 SY983043 ACU983043 AMQ983043 AWM983043 BGI983043 BQE983043 CAA983043 CJW983043 CTS983043 DDO983043 DNK983043 DXG983043 EHC983043 EQY983043 FAU983043 FKQ983043 FUM983043 GEI983043 GOE983043 GYA983043 HHW983043 HRS983043 IBO983043 ILK983043 IVG983043 JFC983043 JOY983043 JYU983043 KIQ983043 KSM983043 LCI983043 LME983043 LWA983043 MFW983043 MPS983043 MZO983043 NJK983043 NTG983043 ODC983043 OMY983043 OWU983043 PGQ983043 PQM983043 QAI983043 QKE983043 QUA983043 RDW983043 RNS983043 RXO983043 SHK983043 SRG983043 TBC983043 TKY983043 TUU983043 UEQ983043 UOM983043 UYI983043 VIE983043 VSA983043 WBW983043 WLS983043 WVO983043">
      <formula1>"81.8,1.2,8.9"</formula1>
    </dataValidation>
  </dataValidations>
  <pageMargins left="0.78740157480314965" right="0.24" top="0.34" bottom="0.2" header="0.28000000000000003" footer="0.2"/>
  <pageSetup paperSize="8" orientation="landscape"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Sheet2</vt:lpstr>
      <vt:lpstr>任意継続・特例退職被保険者</vt:lpstr>
    </vt:vector>
  </TitlesOfParts>
  <Company>東京薬業健康保険組合</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WINV192</dc:creator>
  <cp:lastModifiedBy>ntanaka</cp:lastModifiedBy>
  <cp:lastPrinted>2020-12-09T01:56:54Z</cp:lastPrinted>
  <dcterms:created xsi:type="dcterms:W3CDTF">1999-10-01T02:26:54Z</dcterms:created>
  <dcterms:modified xsi:type="dcterms:W3CDTF">2023-02-27T04:18:03Z</dcterms:modified>
</cp:coreProperties>
</file>